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ourtneychiasson/Downloads/"/>
    </mc:Choice>
  </mc:AlternateContent>
  <xr:revisionPtr revIDLastSave="0" documentId="13_ncr:1_{8C5EC343-00C9-0D47-8C0D-D4DE1595BBF8}" xr6:coauthVersionLast="47" xr6:coauthVersionMax="47" xr10:uidLastSave="{00000000-0000-0000-0000-000000000000}"/>
  <bookViews>
    <workbookView xWindow="4020" yWindow="1580" windowWidth="37360" windowHeight="18860" xr2:uid="{0BD9DA52-A2A2-4E94-BFE1-D8CF8D50E0A4}"/>
  </bookViews>
  <sheets>
    <sheet name="Read First" sheetId="10" r:id="rId1"/>
    <sheet name="Cable Run 1" sheetId="2" r:id="rId2"/>
    <sheet name="Cable Run 2" sheetId="8" r:id="rId3"/>
    <sheet name="Cable Run 3" sheetId="9" r:id="rId4"/>
    <sheet name="Products" sheetId="4" r:id="rId5"/>
    <sheet name="CableSize" sheetId="5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0" i="9" l="1"/>
  <c r="C30" i="9"/>
  <c r="D29" i="9"/>
  <c r="C29" i="9"/>
  <c r="D28" i="9"/>
  <c r="C28" i="9"/>
  <c r="D27" i="9"/>
  <c r="C27" i="9"/>
  <c r="D26" i="9"/>
  <c r="C26" i="9"/>
  <c r="D25" i="9"/>
  <c r="C25" i="9"/>
  <c r="D24" i="9"/>
  <c r="C24" i="9"/>
  <c r="D23" i="9"/>
  <c r="C23" i="9"/>
  <c r="D22" i="9"/>
  <c r="C22" i="9"/>
  <c r="D21" i="9"/>
  <c r="C21" i="9"/>
  <c r="D20" i="9"/>
  <c r="C20" i="9"/>
  <c r="D19" i="9"/>
  <c r="C19" i="9"/>
  <c r="D18" i="9"/>
  <c r="C18" i="9"/>
  <c r="D17" i="9"/>
  <c r="C17" i="9"/>
  <c r="D16" i="9"/>
  <c r="C16" i="9"/>
  <c r="D15" i="9"/>
  <c r="C15" i="9"/>
  <c r="D14" i="9"/>
  <c r="C14" i="9"/>
  <c r="D13" i="9"/>
  <c r="C13" i="9"/>
  <c r="D12" i="9"/>
  <c r="C12" i="9"/>
  <c r="D11" i="9"/>
  <c r="C11" i="9"/>
  <c r="D10" i="9"/>
  <c r="C10" i="9"/>
  <c r="D9" i="9"/>
  <c r="C9" i="9"/>
  <c r="D8" i="9"/>
  <c r="C8" i="9"/>
  <c r="D7" i="9"/>
  <c r="C7" i="9"/>
  <c r="D6" i="9"/>
  <c r="C6" i="9"/>
  <c r="J5" i="9"/>
  <c r="D5" i="9"/>
  <c r="C5" i="9"/>
  <c r="D4" i="9"/>
  <c r="C4" i="9"/>
  <c r="D3" i="9"/>
  <c r="C3" i="9"/>
  <c r="D2" i="9"/>
  <c r="C2" i="9"/>
  <c r="D30" i="8"/>
  <c r="C30" i="8"/>
  <c r="D29" i="8"/>
  <c r="C29" i="8"/>
  <c r="D28" i="8"/>
  <c r="C28" i="8"/>
  <c r="D27" i="8"/>
  <c r="C27" i="8"/>
  <c r="D26" i="8"/>
  <c r="C26" i="8"/>
  <c r="D25" i="8"/>
  <c r="C25" i="8"/>
  <c r="D24" i="8"/>
  <c r="C24" i="8"/>
  <c r="D23" i="8"/>
  <c r="C23" i="8"/>
  <c r="D22" i="8"/>
  <c r="C22" i="8"/>
  <c r="D21" i="8"/>
  <c r="C21" i="8"/>
  <c r="D20" i="8"/>
  <c r="C20" i="8"/>
  <c r="D19" i="8"/>
  <c r="C19" i="8"/>
  <c r="D18" i="8"/>
  <c r="C18" i="8"/>
  <c r="D17" i="8"/>
  <c r="C17" i="8"/>
  <c r="D16" i="8"/>
  <c r="C16" i="8"/>
  <c r="D15" i="8"/>
  <c r="C15" i="8"/>
  <c r="D14" i="8"/>
  <c r="C14" i="8"/>
  <c r="D13" i="8"/>
  <c r="C13" i="8"/>
  <c r="D12" i="8"/>
  <c r="C12" i="8"/>
  <c r="D11" i="8"/>
  <c r="C11" i="8"/>
  <c r="D10" i="8"/>
  <c r="C10" i="8"/>
  <c r="D9" i="8"/>
  <c r="C9" i="8"/>
  <c r="D8" i="8"/>
  <c r="C8" i="8"/>
  <c r="D7" i="8"/>
  <c r="C7" i="8"/>
  <c r="D6" i="8"/>
  <c r="C6" i="8"/>
  <c r="J5" i="8"/>
  <c r="D5" i="8"/>
  <c r="C5" i="8"/>
  <c r="G2" i="8" s="1"/>
  <c r="J2" i="8" s="1"/>
  <c r="J7" i="8" s="1"/>
  <c r="D4" i="8"/>
  <c r="C4" i="8"/>
  <c r="D3" i="8"/>
  <c r="C3" i="8"/>
  <c r="D2" i="8"/>
  <c r="C2" i="8"/>
  <c r="D30" i="2"/>
  <c r="C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D9" i="2"/>
  <c r="C9" i="2"/>
  <c r="D8" i="2"/>
  <c r="C8" i="2"/>
  <c r="D7" i="2"/>
  <c r="C7" i="2"/>
  <c r="D6" i="2"/>
  <c r="C6" i="2"/>
  <c r="J5" i="2"/>
  <c r="D5" i="2"/>
  <c r="C5" i="2"/>
  <c r="D4" i="2"/>
  <c r="C4" i="2"/>
  <c r="D3" i="2"/>
  <c r="C3" i="2"/>
  <c r="D2" i="2"/>
  <c r="C2" i="2"/>
  <c r="E14" i="5"/>
  <c r="D14" i="5"/>
  <c r="E13" i="5"/>
  <c r="D13" i="5"/>
  <c r="E12" i="5"/>
  <c r="D12" i="5"/>
  <c r="G1" i="8" l="1"/>
  <c r="G2" i="9"/>
  <c r="J2" i="9" s="1"/>
  <c r="J7" i="9" s="1"/>
  <c r="G1" i="9"/>
  <c r="G1" i="2"/>
  <c r="G2" i="2"/>
  <c r="J2" i="2" s="1"/>
  <c r="J7" i="2" s="1"/>
</calcChain>
</file>

<file path=xl/sharedStrings.xml><?xml version="1.0" encoding="utf-8"?>
<sst xmlns="http://schemas.openxmlformats.org/spreadsheetml/2006/main" count="170" uniqueCount="145">
  <si>
    <t>QTY</t>
  </si>
  <si>
    <t>WATTS</t>
  </si>
  <si>
    <t>VA</t>
  </si>
  <si>
    <t>TOTAL VA</t>
  </si>
  <si>
    <t>ACE DARK</t>
  </si>
  <si>
    <t>TOTAL WATTS</t>
  </si>
  <si>
    <t>WATTS ON RUN</t>
  </si>
  <si>
    <t>ACE HIGH DARK</t>
  </si>
  <si>
    <t>BIG SCOPE NARROW (UPDATE)</t>
  </si>
  <si>
    <t>Cable Contsant</t>
  </si>
  <si>
    <t>ACE DOWN DARK</t>
  </si>
  <si>
    <t>Voltage Drop</t>
  </si>
  <si>
    <t>SCOPE (UPDATE 2020)</t>
  </si>
  <si>
    <t>SWAY BLACK</t>
  </si>
  <si>
    <t>SWAY LOW BLACK</t>
  </si>
  <si>
    <t>LUNA BLACK</t>
  </si>
  <si>
    <t>FLUX 60</t>
  </si>
  <si>
    <t>DISC LOW</t>
  </si>
  <si>
    <t xml:space="preserve">DISC </t>
  </si>
  <si>
    <t>ACE DOWN CORTEN</t>
  </si>
  <si>
    <t>Product Name</t>
  </si>
  <si>
    <t>Wattage</t>
  </si>
  <si>
    <t>ACE</t>
  </si>
  <si>
    <t>ACE CORTEN</t>
  </si>
  <si>
    <t>ACE DOWN</t>
  </si>
  <si>
    <t>ACE DOWN FLAT GREY</t>
  </si>
  <si>
    <t>ACE DOWN WHITE</t>
  </si>
  <si>
    <t>ACE FLAT GREY</t>
  </si>
  <si>
    <t>ACE HIGH</t>
  </si>
  <si>
    <t>ACE HIGH CORTEN</t>
  </si>
  <si>
    <t>ACE HIGH FLAT GREY</t>
  </si>
  <si>
    <t>ACE HIGH WHITE</t>
  </si>
  <si>
    <t>ACE UP-DOWN</t>
  </si>
  <si>
    <t>ACE UP-DOWN CORTEN</t>
  </si>
  <si>
    <t>ACE UP-DOWN DARK</t>
  </si>
  <si>
    <t>ACE UP-DOWN FLAT GREY</t>
  </si>
  <si>
    <t>ACE UP-DOWN WHITE</t>
  </si>
  <si>
    <t>ACE WHITE</t>
  </si>
  <si>
    <t>BIG CUBID</t>
  </si>
  <si>
    <t>BIG CUBID DARK</t>
  </si>
  <si>
    <t>BIG CUBID WHITE</t>
  </si>
  <si>
    <t>BIG FLUX</t>
  </si>
  <si>
    <t>BIG FLUX ASSYMMETRIC</t>
  </si>
  <si>
    <t>BIG FLUX NARROW</t>
  </si>
  <si>
    <t>BIG NERO (UPDATE 2020)</t>
  </si>
  <si>
    <t>BIG NERO NARROW</t>
  </si>
  <si>
    <t>BIG SCOPE WIDE (UPDATE)</t>
  </si>
  <si>
    <t>BLINK</t>
  </si>
  <si>
    <t>BLINK DARK</t>
  </si>
  <si>
    <t>BLINK WHITE</t>
  </si>
  <si>
    <t>CUBID</t>
  </si>
  <si>
    <t>CUBID DARK</t>
  </si>
  <si>
    <t>CUBID WHITE</t>
  </si>
  <si>
    <t xml:space="preserve">DB-LED (CW) </t>
  </si>
  <si>
    <t>DB-LED (WW)</t>
  </si>
  <si>
    <t>DISC PENDANT</t>
  </si>
  <si>
    <t xml:space="preserve">DISC WALL </t>
  </si>
  <si>
    <t>EVO DARK</t>
  </si>
  <si>
    <t>EVO DOWN DARK</t>
  </si>
  <si>
    <t>EVO GROUND 300 DARK</t>
  </si>
  <si>
    <t>EVO HYDE 180C DARK</t>
  </si>
  <si>
    <t>EVO HYDE 180C</t>
  </si>
  <si>
    <t>EVO HYDE 550 DARK</t>
  </si>
  <si>
    <t>EVO LOW DARK</t>
  </si>
  <si>
    <t>EVO FLEX 1</t>
  </si>
  <si>
    <t>EVO FLEX 2</t>
  </si>
  <si>
    <t>EVO FLEX 3</t>
  </si>
  <si>
    <t>FUSION 22</t>
  </si>
  <si>
    <t>FUSION 22 DARK</t>
  </si>
  <si>
    <t>FUSION 22 RVS</t>
  </si>
  <si>
    <t>FUSION 22 RVS DARK</t>
  </si>
  <si>
    <t>FUSION 60</t>
  </si>
  <si>
    <t>HALO DOWN DARK</t>
  </si>
  <si>
    <t>HALO UP-DOWN DARK</t>
  </si>
  <si>
    <t>HYVE 22 COOL</t>
  </si>
  <si>
    <t>HYVE 22 DARK</t>
  </si>
  <si>
    <t>HYVE 22 RVS COOL</t>
  </si>
  <si>
    <t>HYVE 22 RVS DARK</t>
  </si>
  <si>
    <t>HYVE 22 RVS WARM</t>
  </si>
  <si>
    <t>HYVE 22 WARM</t>
  </si>
  <si>
    <t>HYVE COOL</t>
  </si>
  <si>
    <t>HYVE WARM</t>
  </si>
  <si>
    <t>LIV</t>
  </si>
  <si>
    <t>LIV CORTEN</t>
  </si>
  <si>
    <t>LIV DARK</t>
  </si>
  <si>
    <t>LIV LOW</t>
  </si>
  <si>
    <t>LIV LOW CORTEN</t>
  </si>
  <si>
    <t>LIV LOW DARK</t>
  </si>
  <si>
    <t>LIV LOW WHITE</t>
  </si>
  <si>
    <t>LIV WALL</t>
  </si>
  <si>
    <t>LIV WALL DARK</t>
  </si>
  <si>
    <t>LIV WALL WHITE</t>
  </si>
  <si>
    <t>LIV WHITE</t>
  </si>
  <si>
    <t>LUNA STAINLESS STEEL</t>
  </si>
  <si>
    <t>LUNA PEARL GREY</t>
  </si>
  <si>
    <t>MINI SCOPE</t>
  </si>
  <si>
    <t>MINI SCOPE CEILING</t>
  </si>
  <si>
    <t>MINI SCOPE DUO</t>
  </si>
  <si>
    <t>MINI WEDGE DARK</t>
  </si>
  <si>
    <t>NERO (2020 UPDATE)</t>
  </si>
  <si>
    <t>PUCK</t>
  </si>
  <si>
    <t>PUCK 22</t>
  </si>
  <si>
    <t>PUCK 22 DARK</t>
  </si>
  <si>
    <t>PUCK DARK</t>
  </si>
  <si>
    <t>SCOPE CEILING</t>
  </si>
  <si>
    <t>SUB</t>
  </si>
  <si>
    <t>SWAY LIGHT HEAD BLACK</t>
  </si>
  <si>
    <t>SWAY LIGHT HEAD PEARL GREY</t>
  </si>
  <si>
    <t>SWAY LOW PEARL GREY</t>
  </si>
  <si>
    <t>SWAY PEARL GREY</t>
  </si>
  <si>
    <t>WEDGE</t>
  </si>
  <si>
    <t>WEDGE DARK</t>
  </si>
  <si>
    <t>WEDGE SLIM DARK</t>
  </si>
  <si>
    <t>WEDGE WHITE</t>
  </si>
  <si>
    <t>100-230V Fixtures</t>
  </si>
  <si>
    <t>ACE DOWN 100-230V FLAT GREY</t>
  </si>
  <si>
    <t>ACE UP-DOWN (100-230V)</t>
  </si>
  <si>
    <t>ACE UP-DOWN 100-230V FLAT GREY</t>
  </si>
  <si>
    <t>ACE UP-DOWN CORTEN 100-230V</t>
  </si>
  <si>
    <t>ACE UP-DOWN DARK 100-230V</t>
  </si>
  <si>
    <t>ACE UP-DOWN WHITE 100-230V</t>
  </si>
  <si>
    <t>EVO DOWN DARK 100-230V</t>
  </si>
  <si>
    <t>HALO DOWN DARK 100-230V</t>
  </si>
  <si>
    <t>HALO UP-DOWN DARK 100-230V</t>
  </si>
  <si>
    <t>DISC PENDANT 100-230V</t>
  </si>
  <si>
    <t>DISC WALL 100-230V</t>
  </si>
  <si>
    <t>Cable Size (AWG)</t>
  </si>
  <si>
    <t>Cable Constant</t>
  </si>
  <si>
    <t>Most Common Cable Sizes and Limitations</t>
  </si>
  <si>
    <t>Cable Size</t>
  </si>
  <si>
    <t>Amps</t>
  </si>
  <si>
    <t>Watts</t>
  </si>
  <si>
    <t>80% Amps</t>
  </si>
  <si>
    <t>80% Watts</t>
  </si>
  <si>
    <t>12/2</t>
  </si>
  <si>
    <t>10/2</t>
  </si>
  <si>
    <t>8/2</t>
  </si>
  <si>
    <t>HUB 1</t>
  </si>
  <si>
    <t>CABLE SIZE (DROP DOWN)</t>
  </si>
  <si>
    <t>*The maximum acceptable Voltage Drop is 1.3-1.5 volts</t>
  </si>
  <si>
    <t>CABLE RUN LENTH (FEET)</t>
  </si>
  <si>
    <t>IN-LITE PRODUCT (DROP DOWN)</t>
  </si>
  <si>
    <t>HUB 2</t>
  </si>
  <si>
    <t>HUB 3</t>
  </si>
  <si>
    <r>
      <t xml:space="preserve">Thanks for downloading the in-lite Voltage Drop Calculator! 
This document is created with the ability to calculate 3 cable runs, but the tabs can be duplicated as necessary for every cable run in your project.
</t>
    </r>
    <r>
      <rPr>
        <b/>
        <sz val="22"/>
        <color theme="1"/>
        <rFont val="Century Gothic"/>
        <family val="1"/>
      </rPr>
      <t xml:space="preserve">The interactive parts of the document (that you have to fill out) are highlighted in </t>
    </r>
    <r>
      <rPr>
        <b/>
        <sz val="22"/>
        <color rgb="FFA3B9D1"/>
        <rFont val="Century Gothic"/>
        <family val="1"/>
      </rPr>
      <t>blue.</t>
    </r>
    <r>
      <rPr>
        <sz val="22"/>
        <color theme="1"/>
        <rFont val="Century Gothic"/>
        <family val="1"/>
      </rPr>
      <t xml:space="preserve">
If you have questions or need support, please contact us:
info@in-lite.com
1-833-472-9960 (8AM-8PM EST, M-F)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</si>
</sst>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11"/>
      <color rgb="FFFF0000"/>
      <name val="Century Gothic"/>
      <family val="1"/>
    </font>
    <font>
      <sz val="16"/>
      <color theme="1"/>
      <name val="Century Gothic"/>
      <family val="1"/>
    </font>
    <font>
      <b/>
      <sz val="14"/>
      <color rgb="FF8AA07F"/>
      <name val="Century Gothic"/>
      <family val="1"/>
    </font>
    <font>
      <b/>
      <sz val="12"/>
      <color rgb="FF000000"/>
      <name val="Century Gothic"/>
      <family val="1"/>
    </font>
    <font>
      <sz val="12"/>
      <color rgb="FF000000"/>
      <name val="Century Gothic"/>
      <family val="1"/>
    </font>
    <font>
      <sz val="10"/>
      <color rgb="FF000000"/>
      <name val="Century Gothic"/>
      <family val="1"/>
    </font>
    <font>
      <b/>
      <sz val="24"/>
      <color rgb="FF000000"/>
      <name val="Century Gothic"/>
      <family val="1"/>
    </font>
    <font>
      <sz val="11"/>
      <color rgb="FFFFFFFF"/>
      <name val="Century Gothic"/>
      <family val="1"/>
    </font>
    <font>
      <sz val="12"/>
      <color theme="1"/>
      <name val="Century Gothic"/>
      <family val="1"/>
    </font>
    <font>
      <sz val="22"/>
      <color theme="1"/>
      <name val="Century Gothic"/>
      <family val="1"/>
    </font>
    <font>
      <b/>
      <sz val="22"/>
      <color theme="1"/>
      <name val="Century Gothic"/>
      <family val="1"/>
    </font>
    <font>
      <b/>
      <sz val="22"/>
      <color rgb="FFA3B9D1"/>
      <name val="Century Gothic"/>
      <family val="1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A3B9D1"/>
        <bgColor indexed="64"/>
      </patternFill>
    </fill>
    <fill>
      <patternFill patternType="solid">
        <fgColor rgb="FF91A885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medium">
        <color rgb="FF91A885"/>
      </left>
      <right/>
      <top style="medium">
        <color rgb="FF91A885"/>
      </top>
      <bottom style="medium">
        <color rgb="FF91A885"/>
      </bottom>
      <diagonal/>
    </border>
    <border>
      <left/>
      <right style="medium">
        <color rgb="FF91A885"/>
      </right>
      <top style="medium">
        <color rgb="FF91A885"/>
      </top>
      <bottom style="medium">
        <color rgb="FF91A885"/>
      </bottom>
      <diagonal/>
    </border>
  </borders>
  <cellStyleXfs count="2">
    <xf numFmtId="0" fontId="0" fillId="0" borderId="0"/>
    <xf numFmtId="0" fontId="2" fillId="0" borderId="0"/>
  </cellStyleXfs>
  <cellXfs count="35">
    <xf numFmtId="0" fontId="0" fillId="0" borderId="0" xfId="0"/>
    <xf numFmtId="0" fontId="4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49" fontId="4" fillId="0" borderId="0" xfId="0" applyNumberFormat="1" applyFont="1"/>
    <xf numFmtId="0" fontId="3" fillId="0" borderId="0" xfId="0" applyFont="1" applyAlignment="1">
      <alignment horizontal="center" vertical="center"/>
    </xf>
    <xf numFmtId="0" fontId="4" fillId="4" borderId="0" xfId="0" applyFont="1" applyFill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3" xfId="0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4" fillId="3" borderId="0" xfId="0" applyFont="1" applyFill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3" borderId="0" xfId="0" applyFont="1" applyFill="1" applyAlignment="1">
      <alignment horizontal="left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4" borderId="0" xfId="0" applyFont="1" applyFill="1" applyAlignment="1">
      <alignment horizontal="center" vertical="center"/>
    </xf>
    <xf numFmtId="0" fontId="8" fillId="0" borderId="0" xfId="1" applyFont="1" applyAlignment="1">
      <alignment horizontal="center"/>
    </xf>
    <xf numFmtId="0" fontId="9" fillId="0" borderId="0" xfId="1" applyFont="1"/>
    <xf numFmtId="0" fontId="10" fillId="0" borderId="0" xfId="1" applyFont="1"/>
    <xf numFmtId="0" fontId="9" fillId="0" borderId="0" xfId="1" applyFont="1" applyAlignment="1">
      <alignment horizontal="center"/>
    </xf>
    <xf numFmtId="0" fontId="9" fillId="0" borderId="0" xfId="1" applyFont="1" applyAlignment="1">
      <alignment horizontal="left"/>
    </xf>
    <xf numFmtId="0" fontId="11" fillId="0" borderId="0" xfId="1" applyFont="1"/>
    <xf numFmtId="0" fontId="9" fillId="2" borderId="0" xfId="1" applyFont="1" applyFill="1"/>
    <xf numFmtId="0" fontId="8" fillId="0" borderId="0" xfId="1" applyFont="1"/>
    <xf numFmtId="0" fontId="12" fillId="0" borderId="1" xfId="1" applyFont="1" applyBorder="1"/>
    <xf numFmtId="0" fontId="12" fillId="0" borderId="2" xfId="1" applyFont="1" applyBorder="1"/>
    <xf numFmtId="0" fontId="13" fillId="0" borderId="0" xfId="0" applyFont="1"/>
    <xf numFmtId="0" fontId="4" fillId="0" borderId="0" xfId="0" applyFont="1" applyAlignment="1">
      <alignment horizontal="center" vertical="center"/>
    </xf>
    <xf numFmtId="0" fontId="14" fillId="0" borderId="0" xfId="0" applyFont="1" applyAlignment="1">
      <alignment wrapText="1"/>
    </xf>
  </cellXfs>
  <cellStyles count="2">
    <cellStyle name="Normal" xfId="0" builtinId="0"/>
    <cellStyle name="Normal 2" xfId="1" xr:uid="{ED16BFBF-4FC7-46D8-8583-92D4327C7909}"/>
  </cellStyles>
  <dxfs count="0"/>
  <tableStyles count="0" defaultTableStyle="TableStyleMedium2" defaultPivotStyle="PivotStyleLight16"/>
  <colors>
    <mruColors>
      <color rgb="FFA3B9D1"/>
      <color rgb="FF91A88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AA443-42C8-F844-A727-9AB10B00705E}">
  <dimension ref="A1"/>
  <sheetViews>
    <sheetView tabSelected="1" workbookViewId="0"/>
  </sheetViews>
  <sheetFormatPr baseColWidth="10" defaultRowHeight="16" x14ac:dyDescent="0.2"/>
  <cols>
    <col min="1" max="1" width="99.6640625" style="32" customWidth="1"/>
    <col min="2" max="16384" width="10.83203125" style="32"/>
  </cols>
  <sheetData>
    <row r="1" spans="1:1" ht="409" customHeight="1" x14ac:dyDescent="0.3">
      <c r="A1" s="34" t="s">
        <v>144</v>
      </c>
    </row>
  </sheetData>
  <sheetProtection algorithmName="SHA-512" hashValue="KgXn8Q5Uk6616ItV9+URt0wAnVK16eknAgU8CSZkNrNJjAUXCEmbgyGtxFwmSiVY2vADX9iybZANMJqbAkHJwQ==" saltValue="V4LrccmefhdwJ+uiGR3S7g==" spinCount="100000" sheet="1" objects="1" scenarios="1" selectLockedCells="1" selectUnlockedCell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20436-6979-4C24-94CA-DFF4941D45ED}">
  <dimension ref="A1:R30"/>
  <sheetViews>
    <sheetView workbookViewId="0">
      <selection activeCell="M29" sqref="M29"/>
    </sheetView>
  </sheetViews>
  <sheetFormatPr baseColWidth="10" defaultColWidth="8.83203125" defaultRowHeight="14" x14ac:dyDescent="0.15"/>
  <cols>
    <col min="1" max="1" width="31.83203125" style="1" customWidth="1"/>
    <col min="2" max="3" width="8.83203125" style="3" customWidth="1"/>
    <col min="4" max="4" width="8" style="3" customWidth="1"/>
    <col min="5" max="5" width="0.6640625" style="1" customWidth="1"/>
    <col min="6" max="6" width="13.33203125" style="1" bestFit="1" customWidth="1"/>
    <col min="7" max="7" width="9.6640625" style="1" customWidth="1"/>
    <col min="8" max="8" width="8.83203125" style="1"/>
    <col min="9" max="9" width="25.6640625" style="1" customWidth="1"/>
    <col min="10" max="16384" width="8.83203125" style="1"/>
  </cols>
  <sheetData>
    <row r="1" spans="1:18" s="8" customFormat="1" ht="17" customHeight="1" x14ac:dyDescent="0.2">
      <c r="A1" s="5" t="s">
        <v>141</v>
      </c>
      <c r="B1" s="5" t="s">
        <v>0</v>
      </c>
      <c r="C1" s="5" t="s">
        <v>1</v>
      </c>
      <c r="D1" s="5" t="s">
        <v>2</v>
      </c>
      <c r="E1" s="6"/>
      <c r="F1" s="7" t="s">
        <v>3</v>
      </c>
      <c r="G1" s="8">
        <f>SUM(D2:D30)</f>
        <v>0</v>
      </c>
      <c r="I1" s="9" t="s">
        <v>140</v>
      </c>
      <c r="J1" s="15"/>
      <c r="L1" s="10"/>
    </row>
    <row r="2" spans="1:18" s="8" customFormat="1" ht="17" customHeight="1" x14ac:dyDescent="0.2">
      <c r="A2" s="11"/>
      <c r="B2" s="12"/>
      <c r="C2" s="13">
        <f>IF(ISNA(VLOOKUP($A2,Products!$A:$B,2,FALSE)),0,VLOOKUP(A2,Products!$A:$B,2,FALSE)*IF(ISBLANK($B2), 1,$B2))</f>
        <v>0</v>
      </c>
      <c r="D2" s="13">
        <f>IF(ISNA(VLOOKUP($A2,Products!$A:$C,3,FALSE)),0,VLOOKUP(A2,Products!$A:$C,3,FALSE)*IF(ISBLANK($B2), 1,$B2))</f>
        <v>0</v>
      </c>
      <c r="E2" s="6"/>
      <c r="F2" s="9" t="s">
        <v>5</v>
      </c>
      <c r="G2" s="8">
        <f>SUM(C2:C30)</f>
        <v>0</v>
      </c>
      <c r="I2" s="9" t="s">
        <v>6</v>
      </c>
      <c r="J2" s="8">
        <f>G2</f>
        <v>0</v>
      </c>
      <c r="M2" s="9"/>
      <c r="N2" s="9"/>
      <c r="O2" s="9"/>
      <c r="P2" s="9"/>
      <c r="R2" s="9"/>
    </row>
    <row r="3" spans="1:18" s="8" customFormat="1" ht="17" customHeight="1" x14ac:dyDescent="0.2">
      <c r="A3" s="11"/>
      <c r="B3" s="12"/>
      <c r="C3" s="13">
        <f>IF(ISNA(VLOOKUP($A3,Products!$A:$B,2,FALSE)),0,VLOOKUP(A3,Products!$A:$B,2,FALSE)*IF(ISBLANK($B3), 1,$B3))</f>
        <v>0</v>
      </c>
      <c r="D3" s="13">
        <f>IF(ISNA(VLOOKUP($A3,Products!$A:$C,3,FALSE)),0,VLOOKUP(A3,Products!$A:$C,3,FALSE)*IF(ISBLANK($B3), 1,$B3))</f>
        <v>0</v>
      </c>
      <c r="E3" s="6"/>
    </row>
    <row r="4" spans="1:18" s="8" customFormat="1" ht="17" customHeight="1" x14ac:dyDescent="0.2">
      <c r="A4" s="11"/>
      <c r="B4" s="12"/>
      <c r="C4" s="13">
        <f>IF(ISNA(VLOOKUP($A4,Products!$A:$B,2,FALSE)),0,VLOOKUP(A4,Products!$A:$B,2,FALSE)*IF(ISBLANK($B4), 1,$B4))</f>
        <v>0</v>
      </c>
      <c r="D4" s="13">
        <f>IF(ISNA(VLOOKUP($A4,Products!$A:$C,3,FALSE)),0,VLOOKUP(A4,Products!$A:$C,3,FALSE)*IF(ISBLANK($B4), 1,$B4))</f>
        <v>0</v>
      </c>
      <c r="E4" s="6"/>
      <c r="I4" s="9" t="s">
        <v>138</v>
      </c>
      <c r="J4" s="9" t="s">
        <v>9</v>
      </c>
    </row>
    <row r="5" spans="1:18" s="8" customFormat="1" ht="17" customHeight="1" x14ac:dyDescent="0.2">
      <c r="A5" s="11"/>
      <c r="B5" s="12"/>
      <c r="C5" s="13">
        <f>IF(ISNA(VLOOKUP($A5,Products!$A:$B,2,FALSE)),0,VLOOKUP(A5,Products!$A:$B,2,FALSE)*IF(ISBLANK($B5), 1,$B5))</f>
        <v>0</v>
      </c>
      <c r="D5" s="13">
        <f>IF(ISNA(VLOOKUP($A5,Products!$A:$C,3,FALSE)),0,VLOOKUP(A5,Products!$A:$C,3,FALSE)*IF(ISBLANK($B5), 1,$B5))</f>
        <v>0</v>
      </c>
      <c r="E5" s="6"/>
      <c r="I5" s="18">
        <v>12</v>
      </c>
      <c r="J5" s="33">
        <f>IF(ISNA(VLOOKUP($I5,CableSize!$A:$B,2,FALSE)),0,VLOOKUP(I5,CableSize!$A:$B,2,FALSE))</f>
        <v>7500</v>
      </c>
      <c r="K5" s="33"/>
      <c r="L5" s="10"/>
    </row>
    <row r="6" spans="1:18" s="8" customFormat="1" ht="17" customHeight="1" thickBot="1" x14ac:dyDescent="0.25">
      <c r="A6" s="11"/>
      <c r="B6" s="12"/>
      <c r="C6" s="13">
        <f>IF(ISNA(VLOOKUP($A6,Products!$A:$B,2,FALSE)),0,VLOOKUP(A6,Products!$A:$B,2,FALSE)*IF(ISBLANK($B6), 1,$B6))</f>
        <v>0</v>
      </c>
      <c r="D6" s="13">
        <f>IF(ISNA(VLOOKUP($A6,Products!$A:$C,3,FALSE)),0,VLOOKUP(A6,Products!$A:$C,3,FALSE)*IF(ISBLANK($B6), 1,$B6))</f>
        <v>0</v>
      </c>
      <c r="E6" s="6"/>
    </row>
    <row r="7" spans="1:18" s="8" customFormat="1" ht="17" customHeight="1" thickBot="1" x14ac:dyDescent="0.25">
      <c r="A7" s="11"/>
      <c r="B7" s="12"/>
      <c r="C7" s="13">
        <f>IF(ISNA(VLOOKUP($A7,Products!$A:$B,2,FALSE)),0,VLOOKUP(A7,Products!$A:$B,2,FALSE)*IF(ISBLANK($B7), 1,$B7))</f>
        <v>0</v>
      </c>
      <c r="D7" s="13">
        <f>IF(ISNA(VLOOKUP($A7,Products!$A:$C,3,FALSE)),0,VLOOKUP(A7,Products!$A:$C,3,FALSE)*IF(ISBLANK($B7), 1,$B7))</f>
        <v>0</v>
      </c>
      <c r="E7" s="6"/>
      <c r="I7" s="16" t="s">
        <v>11</v>
      </c>
      <c r="J7" s="17">
        <f>(J1*J2)/J5</f>
        <v>0</v>
      </c>
    </row>
    <row r="8" spans="1:18" s="8" customFormat="1" ht="17" customHeight="1" x14ac:dyDescent="0.2">
      <c r="A8" s="11"/>
      <c r="B8" s="12"/>
      <c r="C8" s="13">
        <f>IF(ISNA(VLOOKUP($A8,Products!$A:$B,2,FALSE)),0,VLOOKUP(A8,Products!$A:$B,2,FALSE)*IF(ISBLANK($B8), 1,$B8))</f>
        <v>0</v>
      </c>
      <c r="D8" s="13">
        <f>IF(ISNA(VLOOKUP($A8,Products!$A:$C,3,FALSE)),0,VLOOKUP(A8,Products!$A:$C,3,FALSE)*IF(ISBLANK($B8), 1,$B8))</f>
        <v>0</v>
      </c>
      <c r="E8" s="6"/>
    </row>
    <row r="9" spans="1:18" s="8" customFormat="1" ht="17" customHeight="1" x14ac:dyDescent="0.2">
      <c r="A9" s="11"/>
      <c r="B9" s="12"/>
      <c r="C9" s="13">
        <f>IF(ISNA(VLOOKUP($A9,Products!$A:$B,2,FALSE)),0,VLOOKUP(A9,Products!$A:$B,2,FALSE)*IF(ISBLANK($B9), 1,$B9))</f>
        <v>0</v>
      </c>
      <c r="D9" s="13">
        <f>IF(ISNA(VLOOKUP($A9,Products!$A:$C,3,FALSE)),0,VLOOKUP(A9,Products!$A:$C,3,FALSE)*IF(ISBLANK($B9), 1,$B9))</f>
        <v>0</v>
      </c>
      <c r="E9" s="6"/>
      <c r="I9" s="20" t="s">
        <v>139</v>
      </c>
      <c r="J9" s="19"/>
      <c r="K9" s="19"/>
      <c r="L9" s="19"/>
    </row>
    <row r="10" spans="1:18" s="8" customFormat="1" ht="17" customHeight="1" x14ac:dyDescent="0.2">
      <c r="A10" s="11"/>
      <c r="B10" s="12"/>
      <c r="C10" s="13">
        <f>IF(ISNA(VLOOKUP($A10,Products!$A:$B,2,FALSE)),0,VLOOKUP(A10,Products!$A:$B,2,FALSE)*IF(ISBLANK($B10), 1,$B10))</f>
        <v>0</v>
      </c>
      <c r="D10" s="13">
        <f>IF(ISNA(VLOOKUP($A10,Products!$A:$C,3,FALSE)),0,VLOOKUP(A10,Products!$A:$C,3,FALSE)*IF(ISBLANK($B10), 1,$B10))</f>
        <v>0</v>
      </c>
      <c r="E10" s="6"/>
    </row>
    <row r="11" spans="1:18" s="8" customFormat="1" ht="17" customHeight="1" x14ac:dyDescent="0.2">
      <c r="A11" s="11"/>
      <c r="B11" s="12"/>
      <c r="C11" s="13">
        <f>IF(ISNA(VLOOKUP($A11,Products!$A:$B,2,FALSE)),0,VLOOKUP(A11,Products!$A:$B,2,FALSE)*IF(ISBLANK($B11), 1,$B11))</f>
        <v>0</v>
      </c>
      <c r="D11" s="13">
        <f>IF(ISNA(VLOOKUP($A11,Products!$A:$C,3,FALSE)),0,VLOOKUP(A11,Products!$A:$C,3,FALSE)*IF(ISBLANK($B11), 1,$B11))</f>
        <v>0</v>
      </c>
      <c r="E11" s="6"/>
      <c r="F11" s="21" t="s">
        <v>137</v>
      </c>
      <c r="I11" s="9"/>
      <c r="J11" s="9"/>
    </row>
    <row r="12" spans="1:18" s="8" customFormat="1" ht="17" customHeight="1" x14ac:dyDescent="0.2">
      <c r="A12" s="11"/>
      <c r="B12" s="12"/>
      <c r="C12" s="13">
        <f>IF(ISNA(VLOOKUP($A12,Products!$A:$B,2,FALSE)),0,VLOOKUP(A12,Products!$A:$B,2,FALSE)*IF(ISBLANK($B12), 1,$B12))</f>
        <v>0</v>
      </c>
      <c r="D12" s="13">
        <f>IF(ISNA(VLOOKUP($A12,Products!$A:$C,3,FALSE)),0,VLOOKUP(A12,Products!$A:$C,3,FALSE)*IF(ISBLANK($B12), 1,$B12))</f>
        <v>0</v>
      </c>
      <c r="E12" s="6"/>
    </row>
    <row r="13" spans="1:18" s="8" customFormat="1" ht="17" customHeight="1" x14ac:dyDescent="0.2">
      <c r="A13" s="11"/>
      <c r="B13" s="12"/>
      <c r="C13" s="13">
        <f>IF(ISNA(VLOOKUP($A13,Products!$A:$B,2,FALSE)),0,VLOOKUP(A13,Products!$A:$B,2,FALSE)*IF(ISBLANK($B13), 1,$B13))</f>
        <v>0</v>
      </c>
      <c r="D13" s="13">
        <f>IF(ISNA(VLOOKUP($A13,Products!$A:$C,3,FALSE)),0,VLOOKUP(A13,Products!$A:$C,3,FALSE)*IF(ISBLANK($B13), 1,$B13))</f>
        <v>0</v>
      </c>
      <c r="E13" s="6"/>
    </row>
    <row r="14" spans="1:18" s="8" customFormat="1" ht="17" customHeight="1" x14ac:dyDescent="0.2">
      <c r="A14" s="11"/>
      <c r="B14" s="12"/>
      <c r="C14" s="13">
        <f>IF(ISNA(VLOOKUP($A14,Products!$A:$B,2,FALSE)),0,VLOOKUP(A14,Products!$A:$B,2,FALSE)*IF(ISBLANK($B14), 1,$B14))</f>
        <v>0</v>
      </c>
      <c r="D14" s="13">
        <f>IF(ISNA(VLOOKUP($A14,Products!$A:$C,3,FALSE)),0,VLOOKUP(A14,Products!$A:$C,3,FALSE)*IF(ISBLANK($B14), 1,$B14))</f>
        <v>0</v>
      </c>
      <c r="E14" s="6"/>
    </row>
    <row r="15" spans="1:18" s="8" customFormat="1" ht="17" customHeight="1" x14ac:dyDescent="0.2">
      <c r="A15" s="11"/>
      <c r="B15" s="12"/>
      <c r="C15" s="13">
        <f>IF(ISNA(VLOOKUP($A15,Products!$A:$B,2,FALSE)),0,VLOOKUP(A15,Products!$A:$B,2,FALSE)*IF(ISBLANK($B15), 1,$B15))</f>
        <v>0</v>
      </c>
      <c r="D15" s="13">
        <f>IF(ISNA(VLOOKUP($A15,Products!$A:$C,3,FALSE)),0,VLOOKUP(A15,Products!$A:$C,3,FALSE)*IF(ISBLANK($B15), 1,$B15))</f>
        <v>0</v>
      </c>
      <c r="E15" s="6"/>
    </row>
    <row r="16" spans="1:18" s="8" customFormat="1" ht="17" customHeight="1" x14ac:dyDescent="0.2">
      <c r="A16" s="11"/>
      <c r="B16" s="12"/>
      <c r="C16" s="13">
        <f>IF(ISNA(VLOOKUP($A16,Products!$A:$B,2,FALSE)),0,VLOOKUP(A16,Products!$A:$B,2,FALSE)*IF(ISBLANK($B16), 1,$B16))</f>
        <v>0</v>
      </c>
      <c r="D16" s="13">
        <f>IF(ISNA(VLOOKUP($A16,Products!$A:$C,3,FALSE)),0,VLOOKUP(A16,Products!$A:$C,3,FALSE)*IF(ISBLANK($B16), 1,$B16))</f>
        <v>0</v>
      </c>
      <c r="E16" s="6"/>
    </row>
    <row r="17" spans="1:16" s="8" customFormat="1" ht="17" customHeight="1" x14ac:dyDescent="0.2">
      <c r="A17" s="11"/>
      <c r="B17" s="12"/>
      <c r="C17" s="13">
        <f>IF(ISNA(VLOOKUP($A17,Products!$A:$B,2,FALSE)),0,VLOOKUP(A17,Products!$A:$B,2,FALSE)*IF(ISBLANK($B17), 1,$B17))</f>
        <v>0</v>
      </c>
      <c r="D17" s="13">
        <f>IF(ISNA(VLOOKUP($A17,Products!$A:$C,3,FALSE)),0,VLOOKUP(A17,Products!$A:$C,3,FALSE)*IF(ISBLANK($B17), 1,$B17))</f>
        <v>0</v>
      </c>
      <c r="E17" s="6"/>
    </row>
    <row r="18" spans="1:16" s="8" customFormat="1" ht="17" customHeight="1" x14ac:dyDescent="0.2">
      <c r="A18" s="11"/>
      <c r="B18" s="12"/>
      <c r="C18" s="13">
        <f>IF(ISNA(VLOOKUP($A18,Products!$A:$B,2,FALSE)),0,VLOOKUP(A18,Products!$A:$B,2,FALSE)*IF(ISBLANK($B18), 1,$B18))</f>
        <v>0</v>
      </c>
      <c r="D18" s="13">
        <f>IF(ISNA(VLOOKUP($A18,Products!$A:$C,3,FALSE)),0,VLOOKUP(A18,Products!$A:$C,3,FALSE)*IF(ISBLANK($B18), 1,$B18))</f>
        <v>0</v>
      </c>
      <c r="E18" s="6"/>
    </row>
    <row r="19" spans="1:16" s="8" customFormat="1" ht="17" customHeight="1" x14ac:dyDescent="0.2">
      <c r="A19" s="11"/>
      <c r="B19" s="12"/>
      <c r="C19" s="13">
        <f>IF(ISNA(VLOOKUP($A19,Products!$A:$B,2,FALSE)),0,VLOOKUP(A19,Products!$A:$B,2,FALSE)*IF(ISBLANK($B19), 1,$B19))</f>
        <v>0</v>
      </c>
      <c r="D19" s="13">
        <f>IF(ISNA(VLOOKUP($A19,Products!$A:$C,3,FALSE)),0,VLOOKUP(A19,Products!$A:$C,3,FALSE)*IF(ISBLANK($B19), 1,$B19))</f>
        <v>0</v>
      </c>
      <c r="E19" s="6"/>
    </row>
    <row r="20" spans="1:16" s="8" customFormat="1" ht="17" customHeight="1" x14ac:dyDescent="0.2">
      <c r="A20" s="11"/>
      <c r="B20" s="12"/>
      <c r="C20" s="13">
        <f>IF(ISNA(VLOOKUP($A20,Products!$A:$B,2,FALSE)),0,VLOOKUP(A20,Products!$A:$B,2,FALSE)*IF(ISBLANK($B20), 1,$B20))</f>
        <v>0</v>
      </c>
      <c r="D20" s="13">
        <f>IF(ISNA(VLOOKUP($A20,Products!$A:$C,3,FALSE)),0,VLOOKUP(A20,Products!$A:$C,3,FALSE)*IF(ISBLANK($B20), 1,$B20))</f>
        <v>0</v>
      </c>
      <c r="E20" s="6"/>
      <c r="P20" s="9"/>
    </row>
    <row r="21" spans="1:16" s="8" customFormat="1" ht="17" customHeight="1" x14ac:dyDescent="0.2">
      <c r="A21" s="11"/>
      <c r="B21" s="12"/>
      <c r="C21" s="13">
        <f>IF(ISNA(VLOOKUP($A21,Products!$A:$B,2,FALSE)),0,VLOOKUP(A21,Products!$A:$B,2,FALSE)*IF(ISBLANK($B21), 1,$B21))</f>
        <v>0</v>
      </c>
      <c r="D21" s="13">
        <f>IF(ISNA(VLOOKUP($A21,Products!$A:$C,3,FALSE)),0,VLOOKUP(A21,Products!$A:$C,3,FALSE)*IF(ISBLANK($B21), 1,$B21))</f>
        <v>0</v>
      </c>
      <c r="E21" s="6"/>
      <c r="I21" s="9"/>
      <c r="J21" s="9"/>
      <c r="K21" s="9"/>
      <c r="L21" s="9"/>
    </row>
    <row r="22" spans="1:16" s="8" customFormat="1" ht="17" customHeight="1" x14ac:dyDescent="0.2">
      <c r="A22" s="11"/>
      <c r="B22" s="12"/>
      <c r="C22" s="13">
        <f>IF(ISNA(VLOOKUP($A22,Products!$A:$B,2,FALSE)),0,VLOOKUP(A22,Products!$A:$B,2,FALSE)*IF(ISBLANK($B22), 1,$B22))</f>
        <v>0</v>
      </c>
      <c r="D22" s="13">
        <f>IF(ISNA(VLOOKUP($A22,Products!$A:$C,3,FALSE)),0,VLOOKUP(A22,Products!$A:$C,3,FALSE)*IF(ISBLANK($B22), 1,$B22))</f>
        <v>0</v>
      </c>
      <c r="E22" s="6"/>
      <c r="I22" s="9"/>
      <c r="J22" s="9"/>
      <c r="K22" s="9"/>
      <c r="L22" s="9"/>
    </row>
    <row r="23" spans="1:16" s="8" customFormat="1" ht="17" customHeight="1" x14ac:dyDescent="0.2">
      <c r="A23" s="11"/>
      <c r="B23" s="12"/>
      <c r="C23" s="13">
        <f>IF(ISNA(VLOOKUP($A23,Products!$A:$B,2,FALSE)),0,VLOOKUP(A23,Products!$A:$B,2,FALSE)*IF(ISBLANK($B23), 1,$B23))</f>
        <v>0</v>
      </c>
      <c r="D23" s="13">
        <f>IF(ISNA(VLOOKUP($A23,Products!$A:$C,3,FALSE)),0,VLOOKUP(A23,Products!$A:$C,3,FALSE)*IF(ISBLANK($B23), 1,$B23))</f>
        <v>0</v>
      </c>
      <c r="E23" s="6"/>
      <c r="I23" s="14"/>
    </row>
    <row r="24" spans="1:16" s="8" customFormat="1" ht="17" customHeight="1" x14ac:dyDescent="0.2">
      <c r="A24" s="11"/>
      <c r="B24" s="12"/>
      <c r="C24" s="13">
        <f>IF(ISNA(VLOOKUP($A24,Products!$A:$B,2,FALSE)),0,VLOOKUP(A24,Products!$A:$B,2,FALSE)*IF(ISBLANK($B24), 1,$B24))</f>
        <v>0</v>
      </c>
      <c r="D24" s="13">
        <f>IF(ISNA(VLOOKUP($A24,Products!$A:$C,3,FALSE)),0,VLOOKUP(A24,Products!$A:$C,3,FALSE)*IF(ISBLANK($B24), 1,$B24))</f>
        <v>0</v>
      </c>
      <c r="E24" s="6"/>
      <c r="I24" s="14"/>
    </row>
    <row r="25" spans="1:16" s="8" customFormat="1" ht="17" customHeight="1" x14ac:dyDescent="0.2">
      <c r="A25" s="11"/>
      <c r="B25" s="12"/>
      <c r="C25" s="13">
        <f>IF(ISNA(VLOOKUP($A25,Products!$A:$B,2,FALSE)),0,VLOOKUP(A25,Products!$A:$B,2,FALSE)*IF(ISBLANK($B25), 1,$B25))</f>
        <v>0</v>
      </c>
      <c r="D25" s="13">
        <f>IF(ISNA(VLOOKUP($A25,Products!$A:$C,3,FALSE)),0,VLOOKUP(A25,Products!$A:$C,3,FALSE)*IF(ISBLANK($B25), 1,$B25))</f>
        <v>0</v>
      </c>
      <c r="E25" s="6"/>
      <c r="I25" s="14"/>
    </row>
    <row r="26" spans="1:16" s="8" customFormat="1" ht="17" customHeight="1" x14ac:dyDescent="0.2">
      <c r="A26" s="11"/>
      <c r="B26" s="12"/>
      <c r="C26" s="13">
        <f>IF(ISNA(VLOOKUP($A26,Products!$A:$B,2,FALSE)),0,VLOOKUP(A26,Products!$A:$B,2,FALSE)*IF(ISBLANK($B26), 1,$B26))</f>
        <v>0</v>
      </c>
      <c r="D26" s="13">
        <f>IF(ISNA(VLOOKUP($A26,Products!$A:$C,3,FALSE)),0,VLOOKUP(A26,Products!$A:$C,3,FALSE)*IF(ISBLANK($B26), 1,$B26))</f>
        <v>0</v>
      </c>
      <c r="E26" s="6"/>
    </row>
    <row r="27" spans="1:16" s="8" customFormat="1" ht="17" customHeight="1" x14ac:dyDescent="0.2">
      <c r="A27" s="11"/>
      <c r="B27" s="12"/>
      <c r="C27" s="13">
        <f>IF(ISNA(VLOOKUP($A27,Products!$A:$B,2,FALSE)),0,VLOOKUP(A27,Products!$A:$B,2,FALSE)*IF(ISBLANK($B27), 1,$B27))</f>
        <v>0</v>
      </c>
      <c r="D27" s="13">
        <f>IF(ISNA(VLOOKUP($A27,Products!$A:$C,3,FALSE)),0,VLOOKUP(A27,Products!$A:$C,3,FALSE)*IF(ISBLANK($B27), 1,$B27))</f>
        <v>0</v>
      </c>
      <c r="E27" s="6"/>
    </row>
    <row r="28" spans="1:16" s="8" customFormat="1" ht="17" customHeight="1" x14ac:dyDescent="0.2">
      <c r="A28" s="11"/>
      <c r="B28" s="12"/>
      <c r="C28" s="13">
        <f>IF(ISNA(VLOOKUP($A28,Products!$A:$B,2,FALSE)),0,VLOOKUP(A28,Products!$A:$B,2,FALSE)*IF(ISBLANK($B28), 1,$B28))</f>
        <v>0</v>
      </c>
      <c r="D28" s="13">
        <f>IF(ISNA(VLOOKUP($A28,Products!$A:$C,3,FALSE)),0,VLOOKUP(A28,Products!$A:$C,3,FALSE)*IF(ISBLANK($B28), 1,$B28))</f>
        <v>0</v>
      </c>
      <c r="E28" s="6"/>
    </row>
    <row r="29" spans="1:16" s="8" customFormat="1" ht="17" customHeight="1" x14ac:dyDescent="0.2">
      <c r="A29" s="11"/>
      <c r="B29" s="12"/>
      <c r="C29" s="13">
        <f>IF(ISNA(VLOOKUP($A29,Products!$A:$B,2,FALSE)),0,VLOOKUP(A29,Products!$A:$B,2,FALSE)*IF(ISBLANK($B29), 1,$B29))</f>
        <v>0</v>
      </c>
      <c r="D29" s="13">
        <f>IF(ISNA(VLOOKUP($A29,Products!$A:$C,3,FALSE)),0,VLOOKUP(A29,Products!$A:$C,3,FALSE)*IF(ISBLANK($B29), 1,$B29))</f>
        <v>0</v>
      </c>
      <c r="E29" s="6"/>
    </row>
    <row r="30" spans="1:16" s="8" customFormat="1" ht="17" customHeight="1" x14ac:dyDescent="0.2">
      <c r="A30" s="11"/>
      <c r="B30" s="12"/>
      <c r="C30" s="13">
        <f>IF(ISNA(VLOOKUP($A30,Products!$A:$B,2,FALSE)),0,VLOOKUP(A30,Products!$A:$B,2,FALSE)*IF(ISBLANK($B30), 1,$B30))</f>
        <v>0</v>
      </c>
      <c r="D30" s="13">
        <f>IF(ISNA(VLOOKUP($A30,Products!$A:$C,3,FALSE)),0,VLOOKUP(A30,Products!$A:$C,3,FALSE)*IF(ISBLANK($B30), 1,$B30))</f>
        <v>0</v>
      </c>
      <c r="E30" s="6"/>
    </row>
  </sheetData>
  <mergeCells count="1">
    <mergeCell ref="J5:K5"/>
  </mergeCells>
  <phoneticPr fontId="1" type="noConversion"/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D1D1B27-20BE-4FAB-AAC1-25226699B211}">
          <x14:formula1>
            <xm:f>Products!$A$2:$A$107</xm:f>
          </x14:formula1>
          <xm:sqref>M4 M6:M19</xm:sqref>
        </x14:dataValidation>
        <x14:dataValidation type="list" allowBlank="1" showInputMessage="1" showErrorMessage="1" xr:uid="{D3689C4D-EE14-469C-A093-277A27AD34FC}">
          <x14:formula1>
            <xm:f>Products!$A$2:$A$105</xm:f>
          </x14:formula1>
          <xm:sqref>A2:A40</xm:sqref>
        </x14:dataValidation>
        <x14:dataValidation type="list" allowBlank="1" showInputMessage="1" showErrorMessage="1" xr:uid="{9EB46F84-D275-46EA-9CCF-72570F2AA99F}">
          <x14:formula1>
            <xm:f>CableSize!$A$2:$A$7</xm:f>
          </x14:formula1>
          <xm:sqref>I5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20DD4-8689-844E-8564-1902C801DA96}">
  <dimension ref="A1:R30"/>
  <sheetViews>
    <sheetView workbookViewId="0">
      <selection activeCell="L22" sqref="L22"/>
    </sheetView>
  </sheetViews>
  <sheetFormatPr baseColWidth="10" defaultColWidth="8.83203125" defaultRowHeight="14" x14ac:dyDescent="0.15"/>
  <cols>
    <col min="1" max="1" width="31.83203125" style="1" customWidth="1"/>
    <col min="2" max="3" width="8.83203125" style="3" customWidth="1"/>
    <col min="4" max="4" width="8" style="3" customWidth="1"/>
    <col min="5" max="5" width="0.6640625" style="1" customWidth="1"/>
    <col min="6" max="6" width="13.33203125" style="1" bestFit="1" customWidth="1"/>
    <col min="7" max="7" width="9.6640625" style="1" customWidth="1"/>
    <col min="8" max="8" width="8.83203125" style="1"/>
    <col min="9" max="9" width="25.6640625" style="1" customWidth="1"/>
    <col min="10" max="16384" width="8.83203125" style="1"/>
  </cols>
  <sheetData>
    <row r="1" spans="1:18" s="8" customFormat="1" ht="17" customHeight="1" x14ac:dyDescent="0.2">
      <c r="A1" s="5" t="s">
        <v>141</v>
      </c>
      <c r="B1" s="5" t="s">
        <v>0</v>
      </c>
      <c r="C1" s="5" t="s">
        <v>1</v>
      </c>
      <c r="D1" s="5" t="s">
        <v>2</v>
      </c>
      <c r="E1" s="6"/>
      <c r="F1" s="7" t="s">
        <v>3</v>
      </c>
      <c r="G1" s="8">
        <f>SUM(D2:D30)</f>
        <v>0</v>
      </c>
      <c r="I1" s="9" t="s">
        <v>140</v>
      </c>
      <c r="J1" s="15"/>
      <c r="L1" s="10"/>
    </row>
    <row r="2" spans="1:18" s="8" customFormat="1" ht="17" customHeight="1" x14ac:dyDescent="0.2">
      <c r="A2" s="11"/>
      <c r="B2" s="12"/>
      <c r="C2" s="13">
        <f>IF(ISNA(VLOOKUP($A2,Products!$A:$B,2,FALSE)),0,VLOOKUP(A2,Products!$A:$B,2,FALSE)*IF(ISBLANK($B2), 1,$B2))</f>
        <v>0</v>
      </c>
      <c r="D2" s="13">
        <f>IF(ISNA(VLOOKUP($A2,Products!$A:$C,3,FALSE)),0,VLOOKUP(A2,Products!$A:$C,3,FALSE)*IF(ISBLANK($B2), 1,$B2))</f>
        <v>0</v>
      </c>
      <c r="E2" s="6"/>
      <c r="F2" s="9" t="s">
        <v>5</v>
      </c>
      <c r="G2" s="8">
        <f>SUM(C2:C30)</f>
        <v>0</v>
      </c>
      <c r="I2" s="9" t="s">
        <v>6</v>
      </c>
      <c r="J2" s="8">
        <f>G2</f>
        <v>0</v>
      </c>
      <c r="M2" s="9"/>
      <c r="N2" s="9"/>
      <c r="O2" s="9"/>
      <c r="P2" s="9"/>
      <c r="R2" s="9"/>
    </row>
    <row r="3" spans="1:18" s="8" customFormat="1" ht="17" customHeight="1" x14ac:dyDescent="0.2">
      <c r="A3" s="11"/>
      <c r="B3" s="12"/>
      <c r="C3" s="13">
        <f>IF(ISNA(VLOOKUP($A3,Products!$A:$B,2,FALSE)),0,VLOOKUP(A3,Products!$A:$B,2,FALSE)*IF(ISBLANK($B3), 1,$B3))</f>
        <v>0</v>
      </c>
      <c r="D3" s="13">
        <f>IF(ISNA(VLOOKUP($A3,Products!$A:$C,3,FALSE)),0,VLOOKUP(A3,Products!$A:$C,3,FALSE)*IF(ISBLANK($B3), 1,$B3))</f>
        <v>0</v>
      </c>
      <c r="E3" s="6"/>
    </row>
    <row r="4" spans="1:18" s="8" customFormat="1" ht="17" customHeight="1" x14ac:dyDescent="0.2">
      <c r="A4" s="11"/>
      <c r="B4" s="12"/>
      <c r="C4" s="13">
        <f>IF(ISNA(VLOOKUP($A4,Products!$A:$B,2,FALSE)),0,VLOOKUP(A4,Products!$A:$B,2,FALSE)*IF(ISBLANK($B4), 1,$B4))</f>
        <v>0</v>
      </c>
      <c r="D4" s="13">
        <f>IF(ISNA(VLOOKUP($A4,Products!$A:$C,3,FALSE)),0,VLOOKUP(A4,Products!$A:$C,3,FALSE)*IF(ISBLANK($B4), 1,$B4))</f>
        <v>0</v>
      </c>
      <c r="E4" s="6"/>
      <c r="I4" s="9" t="s">
        <v>138</v>
      </c>
      <c r="J4" s="9" t="s">
        <v>9</v>
      </c>
    </row>
    <row r="5" spans="1:18" s="8" customFormat="1" ht="17" customHeight="1" x14ac:dyDescent="0.2">
      <c r="A5" s="11"/>
      <c r="B5" s="12"/>
      <c r="C5" s="13">
        <f>IF(ISNA(VLOOKUP($A5,Products!$A:$B,2,FALSE)),0,VLOOKUP(A5,Products!$A:$B,2,FALSE)*IF(ISBLANK($B5), 1,$B5))</f>
        <v>0</v>
      </c>
      <c r="D5" s="13">
        <f>IF(ISNA(VLOOKUP($A5,Products!$A:$C,3,FALSE)),0,VLOOKUP(A5,Products!$A:$C,3,FALSE)*IF(ISBLANK($B5), 1,$B5))</f>
        <v>0</v>
      </c>
      <c r="E5" s="6"/>
      <c r="I5" s="18">
        <v>12</v>
      </c>
      <c r="J5" s="33">
        <f>IF(ISNA(VLOOKUP($I5,CableSize!$A:$B,2,FALSE)),0,VLOOKUP(I5,CableSize!$A:$B,2,FALSE))</f>
        <v>7500</v>
      </c>
      <c r="K5" s="33"/>
      <c r="L5" s="10"/>
    </row>
    <row r="6" spans="1:18" s="8" customFormat="1" ht="17" customHeight="1" thickBot="1" x14ac:dyDescent="0.25">
      <c r="A6" s="11"/>
      <c r="B6" s="12"/>
      <c r="C6" s="13">
        <f>IF(ISNA(VLOOKUP($A6,Products!$A:$B,2,FALSE)),0,VLOOKUP(A6,Products!$A:$B,2,FALSE)*IF(ISBLANK($B6), 1,$B6))</f>
        <v>0</v>
      </c>
      <c r="D6" s="13">
        <f>IF(ISNA(VLOOKUP($A6,Products!$A:$C,3,FALSE)),0,VLOOKUP(A6,Products!$A:$C,3,FALSE)*IF(ISBLANK($B6), 1,$B6))</f>
        <v>0</v>
      </c>
      <c r="E6" s="6"/>
    </row>
    <row r="7" spans="1:18" s="8" customFormat="1" ht="17" customHeight="1" thickBot="1" x14ac:dyDescent="0.25">
      <c r="A7" s="11"/>
      <c r="B7" s="12"/>
      <c r="C7" s="13">
        <f>IF(ISNA(VLOOKUP($A7,Products!$A:$B,2,FALSE)),0,VLOOKUP(A7,Products!$A:$B,2,FALSE)*IF(ISBLANK($B7), 1,$B7))</f>
        <v>0</v>
      </c>
      <c r="D7" s="13">
        <f>IF(ISNA(VLOOKUP($A7,Products!$A:$C,3,FALSE)),0,VLOOKUP(A7,Products!$A:$C,3,FALSE)*IF(ISBLANK($B7), 1,$B7))</f>
        <v>0</v>
      </c>
      <c r="E7" s="6"/>
      <c r="I7" s="16" t="s">
        <v>11</v>
      </c>
      <c r="J7" s="17">
        <f>(J1*J2)/J5</f>
        <v>0</v>
      </c>
    </row>
    <row r="8" spans="1:18" s="8" customFormat="1" ht="17" customHeight="1" x14ac:dyDescent="0.2">
      <c r="A8" s="11"/>
      <c r="B8" s="12"/>
      <c r="C8" s="13">
        <f>IF(ISNA(VLOOKUP($A8,Products!$A:$B,2,FALSE)),0,VLOOKUP(A8,Products!$A:$B,2,FALSE)*IF(ISBLANK($B8), 1,$B8))</f>
        <v>0</v>
      </c>
      <c r="D8" s="13">
        <f>IF(ISNA(VLOOKUP($A8,Products!$A:$C,3,FALSE)),0,VLOOKUP(A8,Products!$A:$C,3,FALSE)*IF(ISBLANK($B8), 1,$B8))</f>
        <v>0</v>
      </c>
      <c r="E8" s="6"/>
    </row>
    <row r="9" spans="1:18" s="8" customFormat="1" ht="17" customHeight="1" x14ac:dyDescent="0.2">
      <c r="A9" s="11"/>
      <c r="B9" s="12"/>
      <c r="C9" s="13">
        <f>IF(ISNA(VLOOKUP($A9,Products!$A:$B,2,FALSE)),0,VLOOKUP(A9,Products!$A:$B,2,FALSE)*IF(ISBLANK($B9), 1,$B9))</f>
        <v>0</v>
      </c>
      <c r="D9" s="13">
        <f>IF(ISNA(VLOOKUP($A9,Products!$A:$C,3,FALSE)),0,VLOOKUP(A9,Products!$A:$C,3,FALSE)*IF(ISBLANK($B9), 1,$B9))</f>
        <v>0</v>
      </c>
      <c r="E9" s="6"/>
      <c r="I9" s="20" t="s">
        <v>139</v>
      </c>
      <c r="J9" s="19"/>
      <c r="K9" s="19"/>
      <c r="L9" s="19"/>
    </row>
    <row r="10" spans="1:18" s="8" customFormat="1" ht="17" customHeight="1" x14ac:dyDescent="0.2">
      <c r="A10" s="11"/>
      <c r="B10" s="12"/>
      <c r="C10" s="13">
        <f>IF(ISNA(VLOOKUP($A10,Products!$A:$B,2,FALSE)),0,VLOOKUP(A10,Products!$A:$B,2,FALSE)*IF(ISBLANK($B10), 1,$B10))</f>
        <v>0</v>
      </c>
      <c r="D10" s="13">
        <f>IF(ISNA(VLOOKUP($A10,Products!$A:$C,3,FALSE)),0,VLOOKUP(A10,Products!$A:$C,3,FALSE)*IF(ISBLANK($B10), 1,$B10))</f>
        <v>0</v>
      </c>
      <c r="E10" s="6"/>
    </row>
    <row r="11" spans="1:18" s="8" customFormat="1" ht="17" customHeight="1" x14ac:dyDescent="0.2">
      <c r="A11" s="11"/>
      <c r="B11" s="12"/>
      <c r="C11" s="13">
        <f>IF(ISNA(VLOOKUP($A11,Products!$A:$B,2,FALSE)),0,VLOOKUP(A11,Products!$A:$B,2,FALSE)*IF(ISBLANK($B11), 1,$B11))</f>
        <v>0</v>
      </c>
      <c r="D11" s="13">
        <f>IF(ISNA(VLOOKUP($A11,Products!$A:$C,3,FALSE)),0,VLOOKUP(A11,Products!$A:$C,3,FALSE)*IF(ISBLANK($B11), 1,$B11))</f>
        <v>0</v>
      </c>
      <c r="E11" s="6"/>
      <c r="F11" s="21" t="s">
        <v>142</v>
      </c>
      <c r="I11" s="9"/>
      <c r="J11" s="9"/>
    </row>
    <row r="12" spans="1:18" s="8" customFormat="1" ht="17" customHeight="1" x14ac:dyDescent="0.2">
      <c r="A12" s="11"/>
      <c r="B12" s="12"/>
      <c r="C12" s="13">
        <f>IF(ISNA(VLOOKUP($A12,Products!$A:$B,2,FALSE)),0,VLOOKUP(A12,Products!$A:$B,2,FALSE)*IF(ISBLANK($B12), 1,$B12))</f>
        <v>0</v>
      </c>
      <c r="D12" s="13">
        <f>IF(ISNA(VLOOKUP($A12,Products!$A:$C,3,FALSE)),0,VLOOKUP(A12,Products!$A:$C,3,FALSE)*IF(ISBLANK($B12), 1,$B12))</f>
        <v>0</v>
      </c>
      <c r="E12" s="6"/>
    </row>
    <row r="13" spans="1:18" s="8" customFormat="1" ht="17" customHeight="1" x14ac:dyDescent="0.2">
      <c r="A13" s="11"/>
      <c r="B13" s="12"/>
      <c r="C13" s="13">
        <f>IF(ISNA(VLOOKUP($A13,Products!$A:$B,2,FALSE)),0,VLOOKUP(A13,Products!$A:$B,2,FALSE)*IF(ISBLANK($B13), 1,$B13))</f>
        <v>0</v>
      </c>
      <c r="D13" s="13">
        <f>IF(ISNA(VLOOKUP($A13,Products!$A:$C,3,FALSE)),0,VLOOKUP(A13,Products!$A:$C,3,FALSE)*IF(ISBLANK($B13), 1,$B13))</f>
        <v>0</v>
      </c>
      <c r="E13" s="6"/>
    </row>
    <row r="14" spans="1:18" s="8" customFormat="1" ht="17" customHeight="1" x14ac:dyDescent="0.2">
      <c r="A14" s="11"/>
      <c r="B14" s="12"/>
      <c r="C14" s="13">
        <f>IF(ISNA(VLOOKUP($A14,Products!$A:$B,2,FALSE)),0,VLOOKUP(A14,Products!$A:$B,2,FALSE)*IF(ISBLANK($B14), 1,$B14))</f>
        <v>0</v>
      </c>
      <c r="D14" s="13">
        <f>IF(ISNA(VLOOKUP($A14,Products!$A:$C,3,FALSE)),0,VLOOKUP(A14,Products!$A:$C,3,FALSE)*IF(ISBLANK($B14), 1,$B14))</f>
        <v>0</v>
      </c>
      <c r="E14" s="6"/>
    </row>
    <row r="15" spans="1:18" s="8" customFormat="1" ht="17" customHeight="1" x14ac:dyDescent="0.2">
      <c r="A15" s="11"/>
      <c r="B15" s="12"/>
      <c r="C15" s="13">
        <f>IF(ISNA(VLOOKUP($A15,Products!$A:$B,2,FALSE)),0,VLOOKUP(A15,Products!$A:$B,2,FALSE)*IF(ISBLANK($B15), 1,$B15))</f>
        <v>0</v>
      </c>
      <c r="D15" s="13">
        <f>IF(ISNA(VLOOKUP($A15,Products!$A:$C,3,FALSE)),0,VLOOKUP(A15,Products!$A:$C,3,FALSE)*IF(ISBLANK($B15), 1,$B15))</f>
        <v>0</v>
      </c>
      <c r="E15" s="6"/>
    </row>
    <row r="16" spans="1:18" s="8" customFormat="1" ht="17" customHeight="1" x14ac:dyDescent="0.2">
      <c r="A16" s="11"/>
      <c r="B16" s="12"/>
      <c r="C16" s="13">
        <f>IF(ISNA(VLOOKUP($A16,Products!$A:$B,2,FALSE)),0,VLOOKUP(A16,Products!$A:$B,2,FALSE)*IF(ISBLANK($B16), 1,$B16))</f>
        <v>0</v>
      </c>
      <c r="D16" s="13">
        <f>IF(ISNA(VLOOKUP($A16,Products!$A:$C,3,FALSE)),0,VLOOKUP(A16,Products!$A:$C,3,FALSE)*IF(ISBLANK($B16), 1,$B16))</f>
        <v>0</v>
      </c>
      <c r="E16" s="6"/>
    </row>
    <row r="17" spans="1:16" s="8" customFormat="1" ht="17" customHeight="1" x14ac:dyDescent="0.2">
      <c r="A17" s="11"/>
      <c r="B17" s="12"/>
      <c r="C17" s="13">
        <f>IF(ISNA(VLOOKUP($A17,Products!$A:$B,2,FALSE)),0,VLOOKUP(A17,Products!$A:$B,2,FALSE)*IF(ISBLANK($B17), 1,$B17))</f>
        <v>0</v>
      </c>
      <c r="D17" s="13">
        <f>IF(ISNA(VLOOKUP($A17,Products!$A:$C,3,FALSE)),0,VLOOKUP(A17,Products!$A:$C,3,FALSE)*IF(ISBLANK($B17), 1,$B17))</f>
        <v>0</v>
      </c>
      <c r="E17" s="6"/>
    </row>
    <row r="18" spans="1:16" s="8" customFormat="1" ht="17" customHeight="1" x14ac:dyDescent="0.2">
      <c r="A18" s="11"/>
      <c r="B18" s="12"/>
      <c r="C18" s="13">
        <f>IF(ISNA(VLOOKUP($A18,Products!$A:$B,2,FALSE)),0,VLOOKUP(A18,Products!$A:$B,2,FALSE)*IF(ISBLANK($B18), 1,$B18))</f>
        <v>0</v>
      </c>
      <c r="D18" s="13">
        <f>IF(ISNA(VLOOKUP($A18,Products!$A:$C,3,FALSE)),0,VLOOKUP(A18,Products!$A:$C,3,FALSE)*IF(ISBLANK($B18), 1,$B18))</f>
        <v>0</v>
      </c>
      <c r="E18" s="6"/>
    </row>
    <row r="19" spans="1:16" s="8" customFormat="1" ht="17" customHeight="1" x14ac:dyDescent="0.2">
      <c r="A19" s="11"/>
      <c r="B19" s="12"/>
      <c r="C19" s="13">
        <f>IF(ISNA(VLOOKUP($A19,Products!$A:$B,2,FALSE)),0,VLOOKUP(A19,Products!$A:$B,2,FALSE)*IF(ISBLANK($B19), 1,$B19))</f>
        <v>0</v>
      </c>
      <c r="D19" s="13">
        <f>IF(ISNA(VLOOKUP($A19,Products!$A:$C,3,FALSE)),0,VLOOKUP(A19,Products!$A:$C,3,FALSE)*IF(ISBLANK($B19), 1,$B19))</f>
        <v>0</v>
      </c>
      <c r="E19" s="6"/>
    </row>
    <row r="20" spans="1:16" s="8" customFormat="1" ht="17" customHeight="1" x14ac:dyDescent="0.2">
      <c r="A20" s="11"/>
      <c r="B20" s="12"/>
      <c r="C20" s="13">
        <f>IF(ISNA(VLOOKUP($A20,Products!$A:$B,2,FALSE)),0,VLOOKUP(A20,Products!$A:$B,2,FALSE)*IF(ISBLANK($B20), 1,$B20))</f>
        <v>0</v>
      </c>
      <c r="D20" s="13">
        <f>IF(ISNA(VLOOKUP($A20,Products!$A:$C,3,FALSE)),0,VLOOKUP(A20,Products!$A:$C,3,FALSE)*IF(ISBLANK($B20), 1,$B20))</f>
        <v>0</v>
      </c>
      <c r="E20" s="6"/>
      <c r="P20" s="9"/>
    </row>
    <row r="21" spans="1:16" s="8" customFormat="1" ht="17" customHeight="1" x14ac:dyDescent="0.2">
      <c r="A21" s="11"/>
      <c r="B21" s="12"/>
      <c r="C21" s="13">
        <f>IF(ISNA(VLOOKUP($A21,Products!$A:$B,2,FALSE)),0,VLOOKUP(A21,Products!$A:$B,2,FALSE)*IF(ISBLANK($B21), 1,$B21))</f>
        <v>0</v>
      </c>
      <c r="D21" s="13">
        <f>IF(ISNA(VLOOKUP($A21,Products!$A:$C,3,FALSE)),0,VLOOKUP(A21,Products!$A:$C,3,FALSE)*IF(ISBLANK($B21), 1,$B21))</f>
        <v>0</v>
      </c>
      <c r="E21" s="6"/>
      <c r="I21" s="9"/>
      <c r="J21" s="9"/>
      <c r="K21" s="9"/>
      <c r="L21" s="9"/>
    </row>
    <row r="22" spans="1:16" s="8" customFormat="1" ht="17" customHeight="1" x14ac:dyDescent="0.2">
      <c r="A22" s="11"/>
      <c r="B22" s="12"/>
      <c r="C22" s="13">
        <f>IF(ISNA(VLOOKUP($A22,Products!$A:$B,2,FALSE)),0,VLOOKUP(A22,Products!$A:$B,2,FALSE)*IF(ISBLANK($B22), 1,$B22))</f>
        <v>0</v>
      </c>
      <c r="D22" s="13">
        <f>IF(ISNA(VLOOKUP($A22,Products!$A:$C,3,FALSE)),0,VLOOKUP(A22,Products!$A:$C,3,FALSE)*IF(ISBLANK($B22), 1,$B22))</f>
        <v>0</v>
      </c>
      <c r="E22" s="6"/>
      <c r="I22" s="9"/>
      <c r="J22" s="9"/>
      <c r="K22" s="9"/>
      <c r="L22" s="9"/>
    </row>
    <row r="23" spans="1:16" s="8" customFormat="1" ht="17" customHeight="1" x14ac:dyDescent="0.2">
      <c r="A23" s="11"/>
      <c r="B23" s="12"/>
      <c r="C23" s="13">
        <f>IF(ISNA(VLOOKUP($A23,Products!$A:$B,2,FALSE)),0,VLOOKUP(A23,Products!$A:$B,2,FALSE)*IF(ISBLANK($B23), 1,$B23))</f>
        <v>0</v>
      </c>
      <c r="D23" s="13">
        <f>IF(ISNA(VLOOKUP($A23,Products!$A:$C,3,FALSE)),0,VLOOKUP(A23,Products!$A:$C,3,FALSE)*IF(ISBLANK($B23), 1,$B23))</f>
        <v>0</v>
      </c>
      <c r="E23" s="6"/>
      <c r="I23" s="14"/>
    </row>
    <row r="24" spans="1:16" s="8" customFormat="1" ht="17" customHeight="1" x14ac:dyDescent="0.2">
      <c r="A24" s="11"/>
      <c r="B24" s="12"/>
      <c r="C24" s="13">
        <f>IF(ISNA(VLOOKUP($A24,Products!$A:$B,2,FALSE)),0,VLOOKUP(A24,Products!$A:$B,2,FALSE)*IF(ISBLANK($B24), 1,$B24))</f>
        <v>0</v>
      </c>
      <c r="D24" s="13">
        <f>IF(ISNA(VLOOKUP($A24,Products!$A:$C,3,FALSE)),0,VLOOKUP(A24,Products!$A:$C,3,FALSE)*IF(ISBLANK($B24), 1,$B24))</f>
        <v>0</v>
      </c>
      <c r="E24" s="6"/>
      <c r="I24" s="14"/>
    </row>
    <row r="25" spans="1:16" s="8" customFormat="1" ht="17" customHeight="1" x14ac:dyDescent="0.2">
      <c r="A25" s="11"/>
      <c r="B25" s="12"/>
      <c r="C25" s="13">
        <f>IF(ISNA(VLOOKUP($A25,Products!$A:$B,2,FALSE)),0,VLOOKUP(A25,Products!$A:$B,2,FALSE)*IF(ISBLANK($B25), 1,$B25))</f>
        <v>0</v>
      </c>
      <c r="D25" s="13">
        <f>IF(ISNA(VLOOKUP($A25,Products!$A:$C,3,FALSE)),0,VLOOKUP(A25,Products!$A:$C,3,FALSE)*IF(ISBLANK($B25), 1,$B25))</f>
        <v>0</v>
      </c>
      <c r="E25" s="6"/>
      <c r="I25" s="14"/>
    </row>
    <row r="26" spans="1:16" s="8" customFormat="1" ht="17" customHeight="1" x14ac:dyDescent="0.2">
      <c r="A26" s="11"/>
      <c r="B26" s="12"/>
      <c r="C26" s="13">
        <f>IF(ISNA(VLOOKUP($A26,Products!$A:$B,2,FALSE)),0,VLOOKUP(A26,Products!$A:$B,2,FALSE)*IF(ISBLANK($B26), 1,$B26))</f>
        <v>0</v>
      </c>
      <c r="D26" s="13">
        <f>IF(ISNA(VLOOKUP($A26,Products!$A:$C,3,FALSE)),0,VLOOKUP(A26,Products!$A:$C,3,FALSE)*IF(ISBLANK($B26), 1,$B26))</f>
        <v>0</v>
      </c>
      <c r="E26" s="6"/>
    </row>
    <row r="27" spans="1:16" s="8" customFormat="1" ht="17" customHeight="1" x14ac:dyDescent="0.2">
      <c r="A27" s="11"/>
      <c r="B27" s="12"/>
      <c r="C27" s="13">
        <f>IF(ISNA(VLOOKUP($A27,Products!$A:$B,2,FALSE)),0,VLOOKUP(A27,Products!$A:$B,2,FALSE)*IF(ISBLANK($B27), 1,$B27))</f>
        <v>0</v>
      </c>
      <c r="D27" s="13">
        <f>IF(ISNA(VLOOKUP($A27,Products!$A:$C,3,FALSE)),0,VLOOKUP(A27,Products!$A:$C,3,FALSE)*IF(ISBLANK($B27), 1,$B27))</f>
        <v>0</v>
      </c>
      <c r="E27" s="6"/>
    </row>
    <row r="28" spans="1:16" s="8" customFormat="1" ht="17" customHeight="1" x14ac:dyDescent="0.2">
      <c r="A28" s="11"/>
      <c r="B28" s="12"/>
      <c r="C28" s="13">
        <f>IF(ISNA(VLOOKUP($A28,Products!$A:$B,2,FALSE)),0,VLOOKUP(A28,Products!$A:$B,2,FALSE)*IF(ISBLANK($B28), 1,$B28))</f>
        <v>0</v>
      </c>
      <c r="D28" s="13">
        <f>IF(ISNA(VLOOKUP($A28,Products!$A:$C,3,FALSE)),0,VLOOKUP(A28,Products!$A:$C,3,FALSE)*IF(ISBLANK($B28), 1,$B28))</f>
        <v>0</v>
      </c>
      <c r="E28" s="6"/>
    </row>
    <row r="29" spans="1:16" s="8" customFormat="1" ht="17" customHeight="1" x14ac:dyDescent="0.2">
      <c r="A29" s="11"/>
      <c r="B29" s="12"/>
      <c r="C29" s="13">
        <f>IF(ISNA(VLOOKUP($A29,Products!$A:$B,2,FALSE)),0,VLOOKUP(A29,Products!$A:$B,2,FALSE)*IF(ISBLANK($B29), 1,$B29))</f>
        <v>0</v>
      </c>
      <c r="D29" s="13">
        <f>IF(ISNA(VLOOKUP($A29,Products!$A:$C,3,FALSE)),0,VLOOKUP(A29,Products!$A:$C,3,FALSE)*IF(ISBLANK($B29), 1,$B29))</f>
        <v>0</v>
      </c>
      <c r="E29" s="6"/>
    </row>
    <row r="30" spans="1:16" s="8" customFormat="1" ht="17" customHeight="1" x14ac:dyDescent="0.2">
      <c r="A30" s="11"/>
      <c r="B30" s="12"/>
      <c r="C30" s="13">
        <f>IF(ISNA(VLOOKUP($A30,Products!$A:$B,2,FALSE)),0,VLOOKUP(A30,Products!$A:$B,2,FALSE)*IF(ISBLANK($B30), 1,$B30))</f>
        <v>0</v>
      </c>
      <c r="D30" s="13">
        <f>IF(ISNA(VLOOKUP($A30,Products!$A:$C,3,FALSE)),0,VLOOKUP(A30,Products!$A:$C,3,FALSE)*IF(ISBLANK($B30), 1,$B30))</f>
        <v>0</v>
      </c>
      <c r="E30" s="6"/>
    </row>
  </sheetData>
  <mergeCells count="1">
    <mergeCell ref="J5:K5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9EF95B4-612E-5C47-9247-C1DD88BF08AB}">
          <x14:formula1>
            <xm:f>CableSize!$A$2:$A$7</xm:f>
          </x14:formula1>
          <xm:sqref>I5</xm:sqref>
        </x14:dataValidation>
        <x14:dataValidation type="list" allowBlank="1" showInputMessage="1" showErrorMessage="1" xr:uid="{10E1508F-57D6-CC42-80A7-ED858C1F0E26}">
          <x14:formula1>
            <xm:f>Products!$A$2:$A$105</xm:f>
          </x14:formula1>
          <xm:sqref>A2:A40</xm:sqref>
        </x14:dataValidation>
        <x14:dataValidation type="list" allowBlank="1" showInputMessage="1" showErrorMessage="1" xr:uid="{0026DAEE-2A4C-1343-A2DD-B96079C36813}">
          <x14:formula1>
            <xm:f>Products!$A$2:$A$107</xm:f>
          </x14:formula1>
          <xm:sqref>M4 M6:M19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DF666-2C84-EF49-AB59-35723BC0D248}">
  <dimension ref="A1:R30"/>
  <sheetViews>
    <sheetView workbookViewId="0">
      <selection activeCell="G14" sqref="G14"/>
    </sheetView>
  </sheetViews>
  <sheetFormatPr baseColWidth="10" defaultColWidth="8.83203125" defaultRowHeight="14" x14ac:dyDescent="0.15"/>
  <cols>
    <col min="1" max="1" width="31.83203125" style="1" customWidth="1"/>
    <col min="2" max="3" width="8.83203125" style="3" customWidth="1"/>
    <col min="4" max="4" width="8" style="3" customWidth="1"/>
    <col min="5" max="5" width="0.6640625" style="1" customWidth="1"/>
    <col min="6" max="6" width="13.33203125" style="1" bestFit="1" customWidth="1"/>
    <col min="7" max="7" width="9.6640625" style="1" customWidth="1"/>
    <col min="8" max="8" width="8.83203125" style="1"/>
    <col min="9" max="9" width="25.6640625" style="1" customWidth="1"/>
    <col min="10" max="16384" width="8.83203125" style="1"/>
  </cols>
  <sheetData>
    <row r="1" spans="1:18" s="8" customFormat="1" ht="17" customHeight="1" x14ac:dyDescent="0.2">
      <c r="A1" s="5" t="s">
        <v>141</v>
      </c>
      <c r="B1" s="5" t="s">
        <v>0</v>
      </c>
      <c r="C1" s="5" t="s">
        <v>1</v>
      </c>
      <c r="D1" s="5" t="s">
        <v>2</v>
      </c>
      <c r="E1" s="6"/>
      <c r="F1" s="7" t="s">
        <v>3</v>
      </c>
      <c r="G1" s="8">
        <f>SUM(D2:D30)</f>
        <v>0</v>
      </c>
      <c r="I1" s="9" t="s">
        <v>140</v>
      </c>
      <c r="J1" s="15"/>
      <c r="L1" s="10"/>
    </row>
    <row r="2" spans="1:18" s="8" customFormat="1" ht="17" customHeight="1" x14ac:dyDescent="0.2">
      <c r="A2" s="11"/>
      <c r="B2" s="12"/>
      <c r="C2" s="13">
        <f>IF(ISNA(VLOOKUP($A2,Products!$A:$B,2,FALSE)),0,VLOOKUP(A2,Products!$A:$B,2,FALSE)*IF(ISBLANK($B2), 1,$B2))</f>
        <v>0</v>
      </c>
      <c r="D2" s="13">
        <f>IF(ISNA(VLOOKUP($A2,Products!$A:$C,3,FALSE)),0,VLOOKUP(A2,Products!$A:$C,3,FALSE)*IF(ISBLANK($B2), 1,$B2))</f>
        <v>0</v>
      </c>
      <c r="E2" s="6"/>
      <c r="F2" s="9" t="s">
        <v>5</v>
      </c>
      <c r="G2" s="8">
        <f>SUM(C2:C30)</f>
        <v>0</v>
      </c>
      <c r="I2" s="9" t="s">
        <v>6</v>
      </c>
      <c r="J2" s="8">
        <f>G2</f>
        <v>0</v>
      </c>
      <c r="M2" s="9"/>
      <c r="N2" s="9"/>
      <c r="O2" s="9"/>
      <c r="P2" s="9"/>
      <c r="R2" s="9"/>
    </row>
    <row r="3" spans="1:18" s="8" customFormat="1" ht="17" customHeight="1" x14ac:dyDescent="0.2">
      <c r="A3" s="11"/>
      <c r="B3" s="12"/>
      <c r="C3" s="13">
        <f>IF(ISNA(VLOOKUP($A3,Products!$A:$B,2,FALSE)),0,VLOOKUP(A3,Products!$A:$B,2,FALSE)*IF(ISBLANK($B3), 1,$B3))</f>
        <v>0</v>
      </c>
      <c r="D3" s="13">
        <f>IF(ISNA(VLOOKUP($A3,Products!$A:$C,3,FALSE)),0,VLOOKUP(A3,Products!$A:$C,3,FALSE)*IF(ISBLANK($B3), 1,$B3))</f>
        <v>0</v>
      </c>
      <c r="E3" s="6"/>
    </row>
    <row r="4" spans="1:18" s="8" customFormat="1" ht="17" customHeight="1" x14ac:dyDescent="0.2">
      <c r="A4" s="11"/>
      <c r="B4" s="12"/>
      <c r="C4" s="13">
        <f>IF(ISNA(VLOOKUP($A4,Products!$A:$B,2,FALSE)),0,VLOOKUP(A4,Products!$A:$B,2,FALSE)*IF(ISBLANK($B4), 1,$B4))</f>
        <v>0</v>
      </c>
      <c r="D4" s="13">
        <f>IF(ISNA(VLOOKUP($A4,Products!$A:$C,3,FALSE)),0,VLOOKUP(A4,Products!$A:$C,3,FALSE)*IF(ISBLANK($B4), 1,$B4))</f>
        <v>0</v>
      </c>
      <c r="E4" s="6"/>
      <c r="I4" s="9" t="s">
        <v>138</v>
      </c>
      <c r="J4" s="9" t="s">
        <v>9</v>
      </c>
    </row>
    <row r="5" spans="1:18" s="8" customFormat="1" ht="17" customHeight="1" x14ac:dyDescent="0.2">
      <c r="A5" s="11"/>
      <c r="B5" s="12"/>
      <c r="C5" s="13">
        <f>IF(ISNA(VLOOKUP($A5,Products!$A:$B,2,FALSE)),0,VLOOKUP(A5,Products!$A:$B,2,FALSE)*IF(ISBLANK($B5), 1,$B5))</f>
        <v>0</v>
      </c>
      <c r="D5" s="13">
        <f>IF(ISNA(VLOOKUP($A5,Products!$A:$C,3,FALSE)),0,VLOOKUP(A5,Products!$A:$C,3,FALSE)*IF(ISBLANK($B5), 1,$B5))</f>
        <v>0</v>
      </c>
      <c r="E5" s="6"/>
      <c r="I5" s="18">
        <v>12</v>
      </c>
      <c r="J5" s="33">
        <f>IF(ISNA(VLOOKUP($I5,CableSize!$A:$B,2,FALSE)),0,VLOOKUP(I5,CableSize!$A:$B,2,FALSE))</f>
        <v>7500</v>
      </c>
      <c r="K5" s="33"/>
      <c r="L5" s="10"/>
    </row>
    <row r="6" spans="1:18" s="8" customFormat="1" ht="17" customHeight="1" thickBot="1" x14ac:dyDescent="0.25">
      <c r="A6" s="11"/>
      <c r="B6" s="12"/>
      <c r="C6" s="13">
        <f>IF(ISNA(VLOOKUP($A6,Products!$A:$B,2,FALSE)),0,VLOOKUP(A6,Products!$A:$B,2,FALSE)*IF(ISBLANK($B6), 1,$B6))</f>
        <v>0</v>
      </c>
      <c r="D6" s="13">
        <f>IF(ISNA(VLOOKUP($A6,Products!$A:$C,3,FALSE)),0,VLOOKUP(A6,Products!$A:$C,3,FALSE)*IF(ISBLANK($B6), 1,$B6))</f>
        <v>0</v>
      </c>
      <c r="E6" s="6"/>
    </row>
    <row r="7" spans="1:18" s="8" customFormat="1" ht="17" customHeight="1" thickBot="1" x14ac:dyDescent="0.25">
      <c r="A7" s="11"/>
      <c r="B7" s="12"/>
      <c r="C7" s="13">
        <f>IF(ISNA(VLOOKUP($A7,Products!$A:$B,2,FALSE)),0,VLOOKUP(A7,Products!$A:$B,2,FALSE)*IF(ISBLANK($B7), 1,$B7))</f>
        <v>0</v>
      </c>
      <c r="D7" s="13">
        <f>IF(ISNA(VLOOKUP($A7,Products!$A:$C,3,FALSE)),0,VLOOKUP(A7,Products!$A:$C,3,FALSE)*IF(ISBLANK($B7), 1,$B7))</f>
        <v>0</v>
      </c>
      <c r="E7" s="6"/>
      <c r="I7" s="16" t="s">
        <v>11</v>
      </c>
      <c r="J7" s="17">
        <f>(J1*J2)/J5</f>
        <v>0</v>
      </c>
    </row>
    <row r="8" spans="1:18" s="8" customFormat="1" ht="17" customHeight="1" x14ac:dyDescent="0.2">
      <c r="A8" s="11"/>
      <c r="B8" s="12"/>
      <c r="C8" s="13">
        <f>IF(ISNA(VLOOKUP($A8,Products!$A:$B,2,FALSE)),0,VLOOKUP(A8,Products!$A:$B,2,FALSE)*IF(ISBLANK($B8), 1,$B8))</f>
        <v>0</v>
      </c>
      <c r="D8" s="13">
        <f>IF(ISNA(VLOOKUP($A8,Products!$A:$C,3,FALSE)),0,VLOOKUP(A8,Products!$A:$C,3,FALSE)*IF(ISBLANK($B8), 1,$B8))</f>
        <v>0</v>
      </c>
      <c r="E8" s="6"/>
    </row>
    <row r="9" spans="1:18" s="8" customFormat="1" ht="17" customHeight="1" x14ac:dyDescent="0.2">
      <c r="A9" s="11"/>
      <c r="B9" s="12"/>
      <c r="C9" s="13">
        <f>IF(ISNA(VLOOKUP($A9,Products!$A:$B,2,FALSE)),0,VLOOKUP(A9,Products!$A:$B,2,FALSE)*IF(ISBLANK($B9), 1,$B9))</f>
        <v>0</v>
      </c>
      <c r="D9" s="13">
        <f>IF(ISNA(VLOOKUP($A9,Products!$A:$C,3,FALSE)),0,VLOOKUP(A9,Products!$A:$C,3,FALSE)*IF(ISBLANK($B9), 1,$B9))</f>
        <v>0</v>
      </c>
      <c r="E9" s="6"/>
      <c r="I9" s="20" t="s">
        <v>139</v>
      </c>
      <c r="J9" s="19"/>
      <c r="K9" s="19"/>
      <c r="L9" s="19"/>
    </row>
    <row r="10" spans="1:18" s="8" customFormat="1" ht="17" customHeight="1" x14ac:dyDescent="0.2">
      <c r="A10" s="11"/>
      <c r="B10" s="12"/>
      <c r="C10" s="13">
        <f>IF(ISNA(VLOOKUP($A10,Products!$A:$B,2,FALSE)),0,VLOOKUP(A10,Products!$A:$B,2,FALSE)*IF(ISBLANK($B10), 1,$B10))</f>
        <v>0</v>
      </c>
      <c r="D10" s="13">
        <f>IF(ISNA(VLOOKUP($A10,Products!$A:$C,3,FALSE)),0,VLOOKUP(A10,Products!$A:$C,3,FALSE)*IF(ISBLANK($B10), 1,$B10))</f>
        <v>0</v>
      </c>
      <c r="E10" s="6"/>
    </row>
    <row r="11" spans="1:18" s="8" customFormat="1" ht="17" customHeight="1" x14ac:dyDescent="0.2">
      <c r="A11" s="11"/>
      <c r="B11" s="12"/>
      <c r="C11" s="13">
        <f>IF(ISNA(VLOOKUP($A11,Products!$A:$B,2,FALSE)),0,VLOOKUP(A11,Products!$A:$B,2,FALSE)*IF(ISBLANK($B11), 1,$B11))</f>
        <v>0</v>
      </c>
      <c r="D11" s="13">
        <f>IF(ISNA(VLOOKUP($A11,Products!$A:$C,3,FALSE)),0,VLOOKUP(A11,Products!$A:$C,3,FALSE)*IF(ISBLANK($B11), 1,$B11))</f>
        <v>0</v>
      </c>
      <c r="E11" s="6"/>
      <c r="F11" s="21" t="s">
        <v>143</v>
      </c>
      <c r="I11" s="9"/>
      <c r="J11" s="9"/>
    </row>
    <row r="12" spans="1:18" s="8" customFormat="1" ht="17" customHeight="1" x14ac:dyDescent="0.2">
      <c r="A12" s="11"/>
      <c r="B12" s="12"/>
      <c r="C12" s="13">
        <f>IF(ISNA(VLOOKUP($A12,Products!$A:$B,2,FALSE)),0,VLOOKUP(A12,Products!$A:$B,2,FALSE)*IF(ISBLANK($B12), 1,$B12))</f>
        <v>0</v>
      </c>
      <c r="D12" s="13">
        <f>IF(ISNA(VLOOKUP($A12,Products!$A:$C,3,FALSE)),0,VLOOKUP(A12,Products!$A:$C,3,FALSE)*IF(ISBLANK($B12), 1,$B12))</f>
        <v>0</v>
      </c>
      <c r="E12" s="6"/>
    </row>
    <row r="13" spans="1:18" s="8" customFormat="1" ht="17" customHeight="1" x14ac:dyDescent="0.2">
      <c r="A13" s="11"/>
      <c r="B13" s="12"/>
      <c r="C13" s="13">
        <f>IF(ISNA(VLOOKUP($A13,Products!$A:$B,2,FALSE)),0,VLOOKUP(A13,Products!$A:$B,2,FALSE)*IF(ISBLANK($B13), 1,$B13))</f>
        <v>0</v>
      </c>
      <c r="D13" s="13">
        <f>IF(ISNA(VLOOKUP($A13,Products!$A:$C,3,FALSE)),0,VLOOKUP(A13,Products!$A:$C,3,FALSE)*IF(ISBLANK($B13), 1,$B13))</f>
        <v>0</v>
      </c>
      <c r="E13" s="6"/>
    </row>
    <row r="14" spans="1:18" s="8" customFormat="1" ht="17" customHeight="1" x14ac:dyDescent="0.2">
      <c r="A14" s="11"/>
      <c r="B14" s="12"/>
      <c r="C14" s="13">
        <f>IF(ISNA(VLOOKUP($A14,Products!$A:$B,2,FALSE)),0,VLOOKUP(A14,Products!$A:$B,2,FALSE)*IF(ISBLANK($B14), 1,$B14))</f>
        <v>0</v>
      </c>
      <c r="D14" s="13">
        <f>IF(ISNA(VLOOKUP($A14,Products!$A:$C,3,FALSE)),0,VLOOKUP(A14,Products!$A:$C,3,FALSE)*IF(ISBLANK($B14), 1,$B14))</f>
        <v>0</v>
      </c>
      <c r="E14" s="6"/>
    </row>
    <row r="15" spans="1:18" s="8" customFormat="1" ht="17" customHeight="1" x14ac:dyDescent="0.2">
      <c r="A15" s="11"/>
      <c r="B15" s="12"/>
      <c r="C15" s="13">
        <f>IF(ISNA(VLOOKUP($A15,Products!$A:$B,2,FALSE)),0,VLOOKUP(A15,Products!$A:$B,2,FALSE)*IF(ISBLANK($B15), 1,$B15))</f>
        <v>0</v>
      </c>
      <c r="D15" s="13">
        <f>IF(ISNA(VLOOKUP($A15,Products!$A:$C,3,FALSE)),0,VLOOKUP(A15,Products!$A:$C,3,FALSE)*IF(ISBLANK($B15), 1,$B15))</f>
        <v>0</v>
      </c>
      <c r="E15" s="6"/>
    </row>
    <row r="16" spans="1:18" s="8" customFormat="1" ht="17" customHeight="1" x14ac:dyDescent="0.2">
      <c r="A16" s="11"/>
      <c r="B16" s="12"/>
      <c r="C16" s="13">
        <f>IF(ISNA(VLOOKUP($A16,Products!$A:$B,2,FALSE)),0,VLOOKUP(A16,Products!$A:$B,2,FALSE)*IF(ISBLANK($B16), 1,$B16))</f>
        <v>0</v>
      </c>
      <c r="D16" s="13">
        <f>IF(ISNA(VLOOKUP($A16,Products!$A:$C,3,FALSE)),0,VLOOKUP(A16,Products!$A:$C,3,FALSE)*IF(ISBLANK($B16), 1,$B16))</f>
        <v>0</v>
      </c>
      <c r="E16" s="6"/>
    </row>
    <row r="17" spans="1:16" s="8" customFormat="1" ht="17" customHeight="1" x14ac:dyDescent="0.2">
      <c r="A17" s="11"/>
      <c r="B17" s="12"/>
      <c r="C17" s="13">
        <f>IF(ISNA(VLOOKUP($A17,Products!$A:$B,2,FALSE)),0,VLOOKUP(A17,Products!$A:$B,2,FALSE)*IF(ISBLANK($B17), 1,$B17))</f>
        <v>0</v>
      </c>
      <c r="D17" s="13">
        <f>IF(ISNA(VLOOKUP($A17,Products!$A:$C,3,FALSE)),0,VLOOKUP(A17,Products!$A:$C,3,FALSE)*IF(ISBLANK($B17), 1,$B17))</f>
        <v>0</v>
      </c>
      <c r="E17" s="6"/>
    </row>
    <row r="18" spans="1:16" s="8" customFormat="1" ht="17" customHeight="1" x14ac:dyDescent="0.2">
      <c r="A18" s="11"/>
      <c r="B18" s="12"/>
      <c r="C18" s="13">
        <f>IF(ISNA(VLOOKUP($A18,Products!$A:$B,2,FALSE)),0,VLOOKUP(A18,Products!$A:$B,2,FALSE)*IF(ISBLANK($B18), 1,$B18))</f>
        <v>0</v>
      </c>
      <c r="D18" s="13">
        <f>IF(ISNA(VLOOKUP($A18,Products!$A:$C,3,FALSE)),0,VLOOKUP(A18,Products!$A:$C,3,FALSE)*IF(ISBLANK($B18), 1,$B18))</f>
        <v>0</v>
      </c>
      <c r="E18" s="6"/>
    </row>
    <row r="19" spans="1:16" s="8" customFormat="1" ht="17" customHeight="1" x14ac:dyDescent="0.2">
      <c r="A19" s="11"/>
      <c r="B19" s="12"/>
      <c r="C19" s="13">
        <f>IF(ISNA(VLOOKUP($A19,Products!$A:$B,2,FALSE)),0,VLOOKUP(A19,Products!$A:$B,2,FALSE)*IF(ISBLANK($B19), 1,$B19))</f>
        <v>0</v>
      </c>
      <c r="D19" s="13">
        <f>IF(ISNA(VLOOKUP($A19,Products!$A:$C,3,FALSE)),0,VLOOKUP(A19,Products!$A:$C,3,FALSE)*IF(ISBLANK($B19), 1,$B19))</f>
        <v>0</v>
      </c>
      <c r="E19" s="6"/>
    </row>
    <row r="20" spans="1:16" s="8" customFormat="1" ht="17" customHeight="1" x14ac:dyDescent="0.2">
      <c r="A20" s="11"/>
      <c r="B20" s="12"/>
      <c r="C20" s="13">
        <f>IF(ISNA(VLOOKUP($A20,Products!$A:$B,2,FALSE)),0,VLOOKUP(A20,Products!$A:$B,2,FALSE)*IF(ISBLANK($B20), 1,$B20))</f>
        <v>0</v>
      </c>
      <c r="D20" s="13">
        <f>IF(ISNA(VLOOKUP($A20,Products!$A:$C,3,FALSE)),0,VLOOKUP(A20,Products!$A:$C,3,FALSE)*IF(ISBLANK($B20), 1,$B20))</f>
        <v>0</v>
      </c>
      <c r="E20" s="6"/>
      <c r="P20" s="9"/>
    </row>
    <row r="21" spans="1:16" s="8" customFormat="1" ht="17" customHeight="1" x14ac:dyDescent="0.2">
      <c r="A21" s="11"/>
      <c r="B21" s="12"/>
      <c r="C21" s="13">
        <f>IF(ISNA(VLOOKUP($A21,Products!$A:$B,2,FALSE)),0,VLOOKUP(A21,Products!$A:$B,2,FALSE)*IF(ISBLANK($B21), 1,$B21))</f>
        <v>0</v>
      </c>
      <c r="D21" s="13">
        <f>IF(ISNA(VLOOKUP($A21,Products!$A:$C,3,FALSE)),0,VLOOKUP(A21,Products!$A:$C,3,FALSE)*IF(ISBLANK($B21), 1,$B21))</f>
        <v>0</v>
      </c>
      <c r="E21" s="6"/>
      <c r="I21" s="9"/>
      <c r="J21" s="9"/>
      <c r="K21" s="9"/>
      <c r="L21" s="9"/>
    </row>
    <row r="22" spans="1:16" s="8" customFormat="1" ht="17" customHeight="1" x14ac:dyDescent="0.2">
      <c r="A22" s="11"/>
      <c r="B22" s="12"/>
      <c r="C22" s="13">
        <f>IF(ISNA(VLOOKUP($A22,Products!$A:$B,2,FALSE)),0,VLOOKUP(A22,Products!$A:$B,2,FALSE)*IF(ISBLANK($B22), 1,$B22))</f>
        <v>0</v>
      </c>
      <c r="D22" s="13">
        <f>IF(ISNA(VLOOKUP($A22,Products!$A:$C,3,FALSE)),0,VLOOKUP(A22,Products!$A:$C,3,FALSE)*IF(ISBLANK($B22), 1,$B22))</f>
        <v>0</v>
      </c>
      <c r="E22" s="6"/>
      <c r="I22" s="9"/>
      <c r="J22" s="9"/>
      <c r="K22" s="9"/>
      <c r="L22" s="9"/>
    </row>
    <row r="23" spans="1:16" s="8" customFormat="1" ht="17" customHeight="1" x14ac:dyDescent="0.2">
      <c r="A23" s="11"/>
      <c r="B23" s="12"/>
      <c r="C23" s="13">
        <f>IF(ISNA(VLOOKUP($A23,Products!$A:$B,2,FALSE)),0,VLOOKUP(A23,Products!$A:$B,2,FALSE)*IF(ISBLANK($B23), 1,$B23))</f>
        <v>0</v>
      </c>
      <c r="D23" s="13">
        <f>IF(ISNA(VLOOKUP($A23,Products!$A:$C,3,FALSE)),0,VLOOKUP(A23,Products!$A:$C,3,FALSE)*IF(ISBLANK($B23), 1,$B23))</f>
        <v>0</v>
      </c>
      <c r="E23" s="6"/>
      <c r="I23" s="14"/>
    </row>
    <row r="24" spans="1:16" s="8" customFormat="1" ht="17" customHeight="1" x14ac:dyDescent="0.2">
      <c r="A24" s="11"/>
      <c r="B24" s="12"/>
      <c r="C24" s="13">
        <f>IF(ISNA(VLOOKUP($A24,Products!$A:$B,2,FALSE)),0,VLOOKUP(A24,Products!$A:$B,2,FALSE)*IF(ISBLANK($B24), 1,$B24))</f>
        <v>0</v>
      </c>
      <c r="D24" s="13">
        <f>IF(ISNA(VLOOKUP($A24,Products!$A:$C,3,FALSE)),0,VLOOKUP(A24,Products!$A:$C,3,FALSE)*IF(ISBLANK($B24), 1,$B24))</f>
        <v>0</v>
      </c>
      <c r="E24" s="6"/>
      <c r="I24" s="14"/>
    </row>
    <row r="25" spans="1:16" s="8" customFormat="1" ht="17" customHeight="1" x14ac:dyDescent="0.2">
      <c r="A25" s="11"/>
      <c r="B25" s="12"/>
      <c r="C25" s="13">
        <f>IF(ISNA(VLOOKUP($A25,Products!$A:$B,2,FALSE)),0,VLOOKUP(A25,Products!$A:$B,2,FALSE)*IF(ISBLANK($B25), 1,$B25))</f>
        <v>0</v>
      </c>
      <c r="D25" s="13">
        <f>IF(ISNA(VLOOKUP($A25,Products!$A:$C,3,FALSE)),0,VLOOKUP(A25,Products!$A:$C,3,FALSE)*IF(ISBLANK($B25), 1,$B25))</f>
        <v>0</v>
      </c>
      <c r="E25" s="6"/>
      <c r="I25" s="14"/>
    </row>
    <row r="26" spans="1:16" s="8" customFormat="1" ht="17" customHeight="1" x14ac:dyDescent="0.2">
      <c r="A26" s="11"/>
      <c r="B26" s="12"/>
      <c r="C26" s="13">
        <f>IF(ISNA(VLOOKUP($A26,Products!$A:$B,2,FALSE)),0,VLOOKUP(A26,Products!$A:$B,2,FALSE)*IF(ISBLANK($B26), 1,$B26))</f>
        <v>0</v>
      </c>
      <c r="D26" s="13">
        <f>IF(ISNA(VLOOKUP($A26,Products!$A:$C,3,FALSE)),0,VLOOKUP(A26,Products!$A:$C,3,FALSE)*IF(ISBLANK($B26), 1,$B26))</f>
        <v>0</v>
      </c>
      <c r="E26" s="6"/>
    </row>
    <row r="27" spans="1:16" s="8" customFormat="1" ht="17" customHeight="1" x14ac:dyDescent="0.2">
      <c r="A27" s="11"/>
      <c r="B27" s="12"/>
      <c r="C27" s="13">
        <f>IF(ISNA(VLOOKUP($A27,Products!$A:$B,2,FALSE)),0,VLOOKUP(A27,Products!$A:$B,2,FALSE)*IF(ISBLANK($B27), 1,$B27))</f>
        <v>0</v>
      </c>
      <c r="D27" s="13">
        <f>IF(ISNA(VLOOKUP($A27,Products!$A:$C,3,FALSE)),0,VLOOKUP(A27,Products!$A:$C,3,FALSE)*IF(ISBLANK($B27), 1,$B27))</f>
        <v>0</v>
      </c>
      <c r="E27" s="6"/>
    </row>
    <row r="28" spans="1:16" s="8" customFormat="1" ht="17" customHeight="1" x14ac:dyDescent="0.2">
      <c r="A28" s="11"/>
      <c r="B28" s="12"/>
      <c r="C28" s="13">
        <f>IF(ISNA(VLOOKUP($A28,Products!$A:$B,2,FALSE)),0,VLOOKUP(A28,Products!$A:$B,2,FALSE)*IF(ISBLANK($B28), 1,$B28))</f>
        <v>0</v>
      </c>
      <c r="D28" s="13">
        <f>IF(ISNA(VLOOKUP($A28,Products!$A:$C,3,FALSE)),0,VLOOKUP(A28,Products!$A:$C,3,FALSE)*IF(ISBLANK($B28), 1,$B28))</f>
        <v>0</v>
      </c>
      <c r="E28" s="6"/>
    </row>
    <row r="29" spans="1:16" s="8" customFormat="1" ht="17" customHeight="1" x14ac:dyDescent="0.2">
      <c r="A29" s="11"/>
      <c r="B29" s="12"/>
      <c r="C29" s="13">
        <f>IF(ISNA(VLOOKUP($A29,Products!$A:$B,2,FALSE)),0,VLOOKUP(A29,Products!$A:$B,2,FALSE)*IF(ISBLANK($B29), 1,$B29))</f>
        <v>0</v>
      </c>
      <c r="D29" s="13">
        <f>IF(ISNA(VLOOKUP($A29,Products!$A:$C,3,FALSE)),0,VLOOKUP(A29,Products!$A:$C,3,FALSE)*IF(ISBLANK($B29), 1,$B29))</f>
        <v>0</v>
      </c>
      <c r="E29" s="6"/>
    </row>
    <row r="30" spans="1:16" s="8" customFormat="1" ht="17" customHeight="1" x14ac:dyDescent="0.2">
      <c r="A30" s="11"/>
      <c r="B30" s="12"/>
      <c r="C30" s="13">
        <f>IF(ISNA(VLOOKUP($A30,Products!$A:$B,2,FALSE)),0,VLOOKUP(A30,Products!$A:$B,2,FALSE)*IF(ISBLANK($B30), 1,$B30))</f>
        <v>0</v>
      </c>
      <c r="D30" s="13">
        <f>IF(ISNA(VLOOKUP($A30,Products!$A:$C,3,FALSE)),0,VLOOKUP(A30,Products!$A:$C,3,FALSE)*IF(ISBLANK($B30), 1,$B30))</f>
        <v>0</v>
      </c>
      <c r="E30" s="6"/>
    </row>
  </sheetData>
  <mergeCells count="1">
    <mergeCell ref="J5:K5"/>
  </mergeCell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CD370D5-F73D-9440-A85C-870F9528CE86}">
          <x14:formula1>
            <xm:f>CableSize!$A$2:$A$7</xm:f>
          </x14:formula1>
          <xm:sqref>I5</xm:sqref>
        </x14:dataValidation>
        <x14:dataValidation type="list" allowBlank="1" showInputMessage="1" showErrorMessage="1" xr:uid="{A7D3601A-1CC5-4F4E-BBB2-579A035AAD16}">
          <x14:formula1>
            <xm:f>Products!$A$2:$A$105</xm:f>
          </x14:formula1>
          <xm:sqref>A2:A40</xm:sqref>
        </x14:dataValidation>
        <x14:dataValidation type="list" allowBlank="1" showInputMessage="1" showErrorMessage="1" xr:uid="{448B61B4-3F46-4249-B384-ADA6ABB88288}">
          <x14:formula1>
            <xm:f>Products!$A$2:$A$107</xm:f>
          </x14:formula1>
          <xm:sqref>M4 M6:M19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B81680-4FDC-4BC0-9F6C-C78A17DA5633}">
  <sheetPr>
    <outlinePr summaryBelow="0" summaryRight="0"/>
  </sheetPr>
  <dimension ref="A1:D242"/>
  <sheetViews>
    <sheetView workbookViewId="0">
      <selection activeCell="D129" sqref="D129"/>
    </sheetView>
  </sheetViews>
  <sheetFormatPr baseColWidth="10" defaultColWidth="14.5" defaultRowHeight="15.75" customHeight="1" x14ac:dyDescent="0.15"/>
  <cols>
    <col min="1" max="1" width="30.83203125" style="24" customWidth="1"/>
    <col min="2" max="3" width="14.5" style="24"/>
    <col min="4" max="4" width="74.33203125" style="24" customWidth="1"/>
    <col min="5" max="16384" width="14.5" style="24"/>
  </cols>
  <sheetData>
    <row r="1" spans="1:4" ht="15.75" customHeight="1" x14ac:dyDescent="0.2">
      <c r="A1" s="22" t="s">
        <v>20</v>
      </c>
      <c r="B1" s="22" t="s">
        <v>21</v>
      </c>
      <c r="C1" s="22" t="s">
        <v>2</v>
      </c>
      <c r="D1" s="23"/>
    </row>
    <row r="2" spans="1:4" ht="15.75" customHeight="1" x14ac:dyDescent="0.2">
      <c r="A2" s="25" t="s">
        <v>22</v>
      </c>
      <c r="B2" s="25">
        <v>3</v>
      </c>
      <c r="C2" s="25">
        <v>5.3</v>
      </c>
      <c r="D2" s="23"/>
    </row>
    <row r="3" spans="1:4" ht="15.75" customHeight="1" x14ac:dyDescent="0.2">
      <c r="A3" s="25" t="s">
        <v>23</v>
      </c>
      <c r="B3" s="25">
        <v>3</v>
      </c>
      <c r="C3" s="25">
        <v>5.3</v>
      </c>
      <c r="D3" s="23"/>
    </row>
    <row r="4" spans="1:4" ht="15.75" customHeight="1" x14ac:dyDescent="0.2">
      <c r="A4" s="25" t="s">
        <v>4</v>
      </c>
      <c r="B4" s="25">
        <v>3</v>
      </c>
      <c r="C4" s="25">
        <v>5.3</v>
      </c>
      <c r="D4" s="23"/>
    </row>
    <row r="5" spans="1:4" ht="15.75" customHeight="1" x14ac:dyDescent="0.2">
      <c r="A5" s="25" t="s">
        <v>24</v>
      </c>
      <c r="B5" s="25">
        <v>3</v>
      </c>
      <c r="C5" s="25">
        <v>5.3</v>
      </c>
      <c r="D5" s="23"/>
    </row>
    <row r="6" spans="1:4" ht="15.75" customHeight="1" x14ac:dyDescent="0.2">
      <c r="A6" s="25" t="s">
        <v>19</v>
      </c>
      <c r="B6" s="25">
        <v>3</v>
      </c>
      <c r="C6" s="25">
        <v>5.3</v>
      </c>
      <c r="D6" s="23"/>
    </row>
    <row r="7" spans="1:4" ht="15.75" customHeight="1" x14ac:dyDescent="0.2">
      <c r="A7" s="25" t="s">
        <v>10</v>
      </c>
      <c r="B7" s="25">
        <v>3</v>
      </c>
      <c r="C7" s="25">
        <v>5.3</v>
      </c>
      <c r="D7" s="23"/>
    </row>
    <row r="8" spans="1:4" ht="15.75" customHeight="1" x14ac:dyDescent="0.2">
      <c r="A8" s="25" t="s">
        <v>25</v>
      </c>
      <c r="B8" s="25">
        <v>3</v>
      </c>
      <c r="C8" s="25">
        <v>5.3</v>
      </c>
      <c r="D8" s="23"/>
    </row>
    <row r="9" spans="1:4" ht="15.75" customHeight="1" x14ac:dyDescent="0.2">
      <c r="A9" s="25" t="s">
        <v>26</v>
      </c>
      <c r="B9" s="25">
        <v>3</v>
      </c>
      <c r="C9" s="25">
        <v>5.3</v>
      </c>
      <c r="D9" s="23"/>
    </row>
    <row r="10" spans="1:4" ht="15.75" customHeight="1" x14ac:dyDescent="0.2">
      <c r="A10" s="25" t="s">
        <v>27</v>
      </c>
      <c r="B10" s="25">
        <v>3</v>
      </c>
      <c r="C10" s="25">
        <v>5.3</v>
      </c>
      <c r="D10" s="23"/>
    </row>
    <row r="11" spans="1:4" ht="15.75" customHeight="1" x14ac:dyDescent="0.2">
      <c r="A11" s="25" t="s">
        <v>28</v>
      </c>
      <c r="B11" s="25">
        <v>3</v>
      </c>
      <c r="C11" s="25">
        <v>5.3</v>
      </c>
    </row>
    <row r="12" spans="1:4" ht="15.75" customHeight="1" x14ac:dyDescent="0.2">
      <c r="A12" s="25" t="s">
        <v>29</v>
      </c>
      <c r="B12" s="25">
        <v>3</v>
      </c>
      <c r="C12" s="25">
        <v>5.3</v>
      </c>
      <c r="D12" s="23"/>
    </row>
    <row r="13" spans="1:4" ht="15.75" customHeight="1" x14ac:dyDescent="0.2">
      <c r="A13" s="25" t="s">
        <v>7</v>
      </c>
      <c r="B13" s="25">
        <v>3</v>
      </c>
      <c r="C13" s="25">
        <v>5.3</v>
      </c>
      <c r="D13" s="23"/>
    </row>
    <row r="14" spans="1:4" ht="15.75" customHeight="1" x14ac:dyDescent="0.2">
      <c r="A14" s="25" t="s">
        <v>30</v>
      </c>
      <c r="B14" s="25">
        <v>3</v>
      </c>
      <c r="C14" s="25">
        <v>5.3</v>
      </c>
      <c r="D14" s="23"/>
    </row>
    <row r="15" spans="1:4" ht="15.75" customHeight="1" x14ac:dyDescent="0.2">
      <c r="A15" s="25" t="s">
        <v>31</v>
      </c>
      <c r="B15" s="25">
        <v>3</v>
      </c>
      <c r="C15" s="25">
        <v>5.3</v>
      </c>
      <c r="D15" s="23"/>
    </row>
    <row r="16" spans="1:4" ht="15.75" customHeight="1" x14ac:dyDescent="0.2">
      <c r="A16" s="25" t="s">
        <v>32</v>
      </c>
      <c r="B16" s="25">
        <v>6.5</v>
      </c>
      <c r="C16" s="25">
        <v>10.3</v>
      </c>
    </row>
    <row r="17" spans="1:4" ht="15.75" customHeight="1" x14ac:dyDescent="0.2">
      <c r="A17" s="25" t="s">
        <v>33</v>
      </c>
      <c r="B17" s="25">
        <v>6.5</v>
      </c>
      <c r="C17" s="25">
        <v>10.3</v>
      </c>
    </row>
    <row r="18" spans="1:4" ht="15.75" customHeight="1" x14ac:dyDescent="0.2">
      <c r="A18" s="25" t="s">
        <v>34</v>
      </c>
      <c r="B18" s="25">
        <v>6.5</v>
      </c>
      <c r="C18" s="25">
        <v>10.3</v>
      </c>
    </row>
    <row r="19" spans="1:4" ht="15.75" customHeight="1" x14ac:dyDescent="0.2">
      <c r="A19" s="25" t="s">
        <v>35</v>
      </c>
      <c r="B19" s="25">
        <v>6.5</v>
      </c>
      <c r="C19" s="25">
        <v>10.3</v>
      </c>
    </row>
    <row r="20" spans="1:4" ht="15.75" customHeight="1" x14ac:dyDescent="0.2">
      <c r="A20" s="25" t="s">
        <v>36</v>
      </c>
      <c r="B20" s="25">
        <v>6.5</v>
      </c>
      <c r="C20" s="25">
        <v>10.3</v>
      </c>
    </row>
    <row r="21" spans="1:4" ht="15.75" customHeight="1" x14ac:dyDescent="0.2">
      <c r="A21" s="25" t="s">
        <v>37</v>
      </c>
      <c r="B21" s="25">
        <v>3</v>
      </c>
      <c r="C21" s="25">
        <v>5.3</v>
      </c>
      <c r="D21" s="23"/>
    </row>
    <row r="22" spans="1:4" ht="15.75" customHeight="1" x14ac:dyDescent="0.2">
      <c r="A22" s="25" t="s">
        <v>38</v>
      </c>
      <c r="B22" s="25">
        <v>1</v>
      </c>
      <c r="C22" s="25">
        <v>2</v>
      </c>
      <c r="D22" s="23"/>
    </row>
    <row r="23" spans="1:4" ht="15.75" customHeight="1" x14ac:dyDescent="0.2">
      <c r="A23" s="25" t="s">
        <v>39</v>
      </c>
      <c r="B23" s="25">
        <v>1</v>
      </c>
      <c r="C23" s="25">
        <v>2</v>
      </c>
      <c r="D23" s="23"/>
    </row>
    <row r="24" spans="1:4" ht="15.75" customHeight="1" x14ac:dyDescent="0.2">
      <c r="A24" s="25" t="s">
        <v>40</v>
      </c>
      <c r="B24" s="25">
        <v>1</v>
      </c>
      <c r="C24" s="25">
        <v>2</v>
      </c>
      <c r="D24" s="23"/>
    </row>
    <row r="25" spans="1:4" ht="15.75" customHeight="1" x14ac:dyDescent="0.2">
      <c r="A25" s="25" t="s">
        <v>41</v>
      </c>
      <c r="B25" s="25">
        <v>3</v>
      </c>
      <c r="C25" s="25">
        <v>4.2</v>
      </c>
      <c r="D25" s="23"/>
    </row>
    <row r="26" spans="1:4" ht="15.75" customHeight="1" x14ac:dyDescent="0.2">
      <c r="A26" s="25" t="s">
        <v>42</v>
      </c>
      <c r="B26" s="25">
        <v>3</v>
      </c>
      <c r="C26" s="25">
        <v>4.2</v>
      </c>
      <c r="D26" s="23"/>
    </row>
    <row r="27" spans="1:4" ht="15.75" customHeight="1" x14ac:dyDescent="0.2">
      <c r="A27" s="25" t="s">
        <v>43</v>
      </c>
      <c r="B27" s="25">
        <v>3</v>
      </c>
      <c r="C27" s="25">
        <v>4.2</v>
      </c>
      <c r="D27" s="23"/>
    </row>
    <row r="28" spans="1:4" ht="15.75" customHeight="1" x14ac:dyDescent="0.2">
      <c r="A28" s="25" t="s">
        <v>44</v>
      </c>
      <c r="B28" s="25">
        <v>7.5</v>
      </c>
      <c r="C28" s="25">
        <v>11.9</v>
      </c>
    </row>
    <row r="29" spans="1:4" ht="15.75" customHeight="1" x14ac:dyDescent="0.2">
      <c r="A29" s="25" t="s">
        <v>45</v>
      </c>
      <c r="B29" s="25">
        <v>7.5</v>
      </c>
      <c r="C29" s="25">
        <v>11.9</v>
      </c>
    </row>
    <row r="30" spans="1:4" ht="15.75" customHeight="1" x14ac:dyDescent="0.2">
      <c r="A30" s="25" t="s">
        <v>8</v>
      </c>
      <c r="B30" s="25">
        <v>5</v>
      </c>
      <c r="C30" s="25">
        <v>7.9</v>
      </c>
    </row>
    <row r="31" spans="1:4" ht="15.75" customHeight="1" x14ac:dyDescent="0.2">
      <c r="A31" s="25" t="s">
        <v>46</v>
      </c>
      <c r="B31" s="25">
        <v>5</v>
      </c>
      <c r="C31" s="25">
        <v>8</v>
      </c>
    </row>
    <row r="32" spans="1:4" ht="15.75" customHeight="1" x14ac:dyDescent="0.2">
      <c r="A32" s="25" t="s">
        <v>47</v>
      </c>
      <c r="B32" s="25">
        <v>1</v>
      </c>
      <c r="C32" s="25">
        <v>1.7</v>
      </c>
      <c r="D32" s="23"/>
    </row>
    <row r="33" spans="1:4" ht="15.75" customHeight="1" x14ac:dyDescent="0.2">
      <c r="A33" s="25" t="s">
        <v>48</v>
      </c>
      <c r="B33" s="25">
        <v>1</v>
      </c>
      <c r="C33" s="25">
        <v>1.7</v>
      </c>
      <c r="D33" s="23"/>
    </row>
    <row r="34" spans="1:4" ht="16" x14ac:dyDescent="0.2">
      <c r="A34" s="25" t="s">
        <v>49</v>
      </c>
      <c r="B34" s="25">
        <v>1</v>
      </c>
      <c r="C34" s="25">
        <v>1.7</v>
      </c>
      <c r="D34" s="23"/>
    </row>
    <row r="35" spans="1:4" ht="16" x14ac:dyDescent="0.2">
      <c r="A35" s="25" t="s">
        <v>50</v>
      </c>
      <c r="B35" s="25">
        <v>0.6</v>
      </c>
      <c r="C35" s="25">
        <v>0.6</v>
      </c>
      <c r="D35" s="23"/>
    </row>
    <row r="36" spans="1:4" ht="16" x14ac:dyDescent="0.2">
      <c r="A36" s="25" t="s">
        <v>51</v>
      </c>
      <c r="B36" s="25">
        <v>0.6</v>
      </c>
      <c r="C36" s="25">
        <v>0.6</v>
      </c>
      <c r="D36" s="23"/>
    </row>
    <row r="37" spans="1:4" ht="16" x14ac:dyDescent="0.2">
      <c r="A37" s="25" t="s">
        <v>52</v>
      </c>
      <c r="B37" s="25">
        <v>0.6</v>
      </c>
      <c r="C37" s="25">
        <v>0.6</v>
      </c>
      <c r="D37" s="23"/>
    </row>
    <row r="38" spans="1:4" ht="16" x14ac:dyDescent="0.2">
      <c r="A38" s="25" t="s">
        <v>53</v>
      </c>
      <c r="B38" s="25">
        <v>0.5</v>
      </c>
      <c r="C38" s="25">
        <v>0.5</v>
      </c>
      <c r="D38" s="23"/>
    </row>
    <row r="39" spans="1:4" ht="16" x14ac:dyDescent="0.2">
      <c r="A39" s="25" t="s">
        <v>54</v>
      </c>
      <c r="B39" s="25">
        <v>0.5</v>
      </c>
      <c r="C39" s="25">
        <v>0.5</v>
      </c>
      <c r="D39" s="23"/>
    </row>
    <row r="40" spans="1:4" ht="16" x14ac:dyDescent="0.2">
      <c r="A40" s="25" t="s">
        <v>18</v>
      </c>
      <c r="B40" s="25">
        <v>3</v>
      </c>
      <c r="C40" s="25">
        <v>4.9000000000000004</v>
      </c>
      <c r="D40" s="26"/>
    </row>
    <row r="41" spans="1:4" ht="16" x14ac:dyDescent="0.2">
      <c r="A41" s="25" t="s">
        <v>17</v>
      </c>
      <c r="B41" s="25">
        <v>3</v>
      </c>
      <c r="C41" s="25">
        <v>4.9000000000000004</v>
      </c>
      <c r="D41" s="26"/>
    </row>
    <row r="42" spans="1:4" ht="16" x14ac:dyDescent="0.2">
      <c r="A42" s="25" t="s">
        <v>55</v>
      </c>
      <c r="B42" s="25">
        <v>3</v>
      </c>
      <c r="C42" s="25">
        <v>4.9000000000000004</v>
      </c>
      <c r="D42" s="26"/>
    </row>
    <row r="43" spans="1:4" ht="16" x14ac:dyDescent="0.2">
      <c r="A43" s="25" t="s">
        <v>56</v>
      </c>
      <c r="B43" s="25">
        <v>3</v>
      </c>
      <c r="C43" s="25">
        <v>4.9000000000000004</v>
      </c>
      <c r="D43" s="26"/>
    </row>
    <row r="44" spans="1:4" ht="16" x14ac:dyDescent="0.2">
      <c r="A44" s="25" t="s">
        <v>57</v>
      </c>
      <c r="B44" s="25">
        <v>2</v>
      </c>
      <c r="C44" s="25">
        <v>2.1</v>
      </c>
    </row>
    <row r="45" spans="1:4" ht="16" x14ac:dyDescent="0.2">
      <c r="A45" s="25" t="s">
        <v>58</v>
      </c>
      <c r="B45" s="25">
        <v>2</v>
      </c>
      <c r="C45" s="25">
        <v>2.1</v>
      </c>
      <c r="D45" s="23"/>
    </row>
    <row r="46" spans="1:4" ht="16" x14ac:dyDescent="0.2">
      <c r="A46" s="25" t="s">
        <v>59</v>
      </c>
      <c r="B46" s="25">
        <v>1</v>
      </c>
      <c r="C46" s="25">
        <v>1</v>
      </c>
    </row>
    <row r="47" spans="1:4" ht="16" x14ac:dyDescent="0.2">
      <c r="A47" s="25" t="s">
        <v>60</v>
      </c>
      <c r="B47" s="25">
        <v>0.5</v>
      </c>
      <c r="C47" s="25">
        <v>0.6</v>
      </c>
      <c r="D47" s="23"/>
    </row>
    <row r="48" spans="1:4" ht="16" x14ac:dyDescent="0.2">
      <c r="A48" s="25" t="s">
        <v>61</v>
      </c>
      <c r="B48" s="25">
        <v>0.5</v>
      </c>
      <c r="C48" s="25">
        <v>0.6</v>
      </c>
      <c r="D48" s="23"/>
    </row>
    <row r="49" spans="1:4" ht="16" x14ac:dyDescent="0.2">
      <c r="A49" s="25" t="s">
        <v>62</v>
      </c>
      <c r="B49" s="25">
        <v>5</v>
      </c>
      <c r="C49" s="25">
        <v>2.1</v>
      </c>
      <c r="D49" s="23"/>
    </row>
    <row r="50" spans="1:4" ht="16" x14ac:dyDescent="0.2">
      <c r="A50" s="25" t="s">
        <v>63</v>
      </c>
      <c r="B50" s="25">
        <v>2</v>
      </c>
      <c r="C50" s="25">
        <v>2.1</v>
      </c>
    </row>
    <row r="51" spans="1:4" ht="16" x14ac:dyDescent="0.2">
      <c r="A51" s="25" t="s">
        <v>64</v>
      </c>
      <c r="B51" s="25">
        <v>6.5</v>
      </c>
      <c r="C51" s="25">
        <v>9.9</v>
      </c>
    </row>
    <row r="52" spans="1:4" ht="16" x14ac:dyDescent="0.2">
      <c r="A52" s="25" t="s">
        <v>65</v>
      </c>
      <c r="B52" s="25">
        <v>11</v>
      </c>
      <c r="C52" s="25">
        <v>15.7</v>
      </c>
    </row>
    <row r="53" spans="1:4" ht="16" x14ac:dyDescent="0.2">
      <c r="A53" s="25" t="s">
        <v>66</v>
      </c>
      <c r="B53" s="25">
        <v>14.5</v>
      </c>
      <c r="C53" s="25">
        <v>20.2</v>
      </c>
    </row>
    <row r="54" spans="1:4" ht="16" x14ac:dyDescent="0.2">
      <c r="A54" s="25" t="s">
        <v>16</v>
      </c>
      <c r="B54" s="25">
        <v>1.5</v>
      </c>
      <c r="C54" s="25">
        <v>2.5</v>
      </c>
      <c r="D54" s="23"/>
    </row>
    <row r="55" spans="1:4" ht="16" x14ac:dyDescent="0.2">
      <c r="A55" s="25" t="s">
        <v>67</v>
      </c>
      <c r="B55" s="25">
        <v>0.2</v>
      </c>
      <c r="C55" s="25">
        <v>0.2</v>
      </c>
      <c r="D55" s="23"/>
    </row>
    <row r="56" spans="1:4" ht="16" x14ac:dyDescent="0.2">
      <c r="A56" s="25" t="s">
        <v>68</v>
      </c>
      <c r="B56" s="25">
        <v>0.2</v>
      </c>
      <c r="C56" s="25">
        <v>0.2</v>
      </c>
      <c r="D56" s="23"/>
    </row>
    <row r="57" spans="1:4" ht="16" x14ac:dyDescent="0.2">
      <c r="A57" s="25" t="s">
        <v>69</v>
      </c>
      <c r="B57" s="25">
        <v>0.2</v>
      </c>
      <c r="C57" s="25">
        <v>0.2</v>
      </c>
      <c r="D57" s="23"/>
    </row>
    <row r="58" spans="1:4" ht="16" x14ac:dyDescent="0.2">
      <c r="A58" s="25" t="s">
        <v>70</v>
      </c>
      <c r="B58" s="25">
        <v>0.2</v>
      </c>
      <c r="C58" s="25">
        <v>0.2</v>
      </c>
      <c r="D58" s="23"/>
    </row>
    <row r="59" spans="1:4" ht="16" x14ac:dyDescent="0.2">
      <c r="A59" s="25" t="s">
        <v>71</v>
      </c>
      <c r="B59" s="25">
        <v>0.9</v>
      </c>
      <c r="C59" s="25">
        <v>1</v>
      </c>
      <c r="D59" s="23"/>
    </row>
    <row r="60" spans="1:4" ht="16" x14ac:dyDescent="0.2">
      <c r="A60" s="25" t="s">
        <v>72</v>
      </c>
      <c r="B60" s="25">
        <v>3</v>
      </c>
      <c r="C60" s="25">
        <v>5</v>
      </c>
    </row>
    <row r="61" spans="1:4" ht="16" x14ac:dyDescent="0.2">
      <c r="A61" s="25" t="s">
        <v>73</v>
      </c>
      <c r="B61" s="25">
        <v>6.5</v>
      </c>
      <c r="C61" s="25">
        <v>10</v>
      </c>
    </row>
    <row r="62" spans="1:4" ht="16" x14ac:dyDescent="0.2">
      <c r="A62" s="25" t="s">
        <v>74</v>
      </c>
      <c r="B62" s="25">
        <v>0.2</v>
      </c>
      <c r="C62" s="25">
        <v>0.2</v>
      </c>
    </row>
    <row r="63" spans="1:4" ht="16" x14ac:dyDescent="0.2">
      <c r="A63" s="25" t="s">
        <v>75</v>
      </c>
      <c r="B63" s="25">
        <v>0.2</v>
      </c>
      <c r="C63" s="25">
        <v>0.2</v>
      </c>
      <c r="D63" s="23"/>
    </row>
    <row r="64" spans="1:4" ht="16" x14ac:dyDescent="0.2">
      <c r="A64" s="25" t="s">
        <v>76</v>
      </c>
      <c r="B64" s="25">
        <v>0.2</v>
      </c>
      <c r="C64" s="25">
        <v>0.2</v>
      </c>
      <c r="D64" s="23"/>
    </row>
    <row r="65" spans="1:4" ht="16" x14ac:dyDescent="0.2">
      <c r="A65" s="25" t="s">
        <v>77</v>
      </c>
      <c r="B65" s="25">
        <v>0.2</v>
      </c>
      <c r="C65" s="25">
        <v>0.2</v>
      </c>
      <c r="D65" s="23"/>
    </row>
    <row r="66" spans="1:4" ht="16" x14ac:dyDescent="0.2">
      <c r="A66" s="25" t="s">
        <v>78</v>
      </c>
      <c r="B66" s="25">
        <v>0.2</v>
      </c>
      <c r="C66" s="25">
        <v>0.2</v>
      </c>
      <c r="D66" s="23"/>
    </row>
    <row r="67" spans="1:4" ht="16" x14ac:dyDescent="0.2">
      <c r="A67" s="25" t="s">
        <v>79</v>
      </c>
      <c r="B67" s="25">
        <v>0.2</v>
      </c>
      <c r="C67" s="25">
        <v>0.2</v>
      </c>
      <c r="D67" s="23"/>
    </row>
    <row r="68" spans="1:4" ht="16" x14ac:dyDescent="0.2">
      <c r="A68" s="25" t="s">
        <v>80</v>
      </c>
      <c r="B68" s="25">
        <v>0.8</v>
      </c>
      <c r="C68" s="25">
        <v>0.8</v>
      </c>
      <c r="D68" s="23"/>
    </row>
    <row r="69" spans="1:4" ht="16" x14ac:dyDescent="0.2">
      <c r="A69" s="25" t="s">
        <v>81</v>
      </c>
      <c r="B69" s="25">
        <v>0.8</v>
      </c>
      <c r="C69" s="25">
        <v>0.8</v>
      </c>
      <c r="D69" s="23"/>
    </row>
    <row r="70" spans="1:4" ht="16" x14ac:dyDescent="0.2">
      <c r="A70" s="25" t="s">
        <v>82</v>
      </c>
      <c r="B70" s="25">
        <v>1.5</v>
      </c>
      <c r="C70" s="25">
        <v>2.5</v>
      </c>
      <c r="D70" s="23"/>
    </row>
    <row r="71" spans="1:4" ht="16" x14ac:dyDescent="0.2">
      <c r="A71" s="25" t="s">
        <v>83</v>
      </c>
      <c r="B71" s="25">
        <v>1.5</v>
      </c>
      <c r="C71" s="25">
        <v>2.5</v>
      </c>
      <c r="D71" s="23"/>
    </row>
    <row r="72" spans="1:4" ht="16" x14ac:dyDescent="0.2">
      <c r="A72" s="25" t="s">
        <v>84</v>
      </c>
      <c r="B72" s="25">
        <v>1.5</v>
      </c>
      <c r="C72" s="25">
        <v>2.5</v>
      </c>
      <c r="D72" s="23"/>
    </row>
    <row r="73" spans="1:4" ht="16" x14ac:dyDescent="0.2">
      <c r="A73" s="25" t="s">
        <v>85</v>
      </c>
      <c r="B73" s="25">
        <v>1.5</v>
      </c>
      <c r="C73" s="25">
        <v>2.5</v>
      </c>
      <c r="D73" s="23"/>
    </row>
    <row r="74" spans="1:4" ht="16" x14ac:dyDescent="0.2">
      <c r="A74" s="25" t="s">
        <v>86</v>
      </c>
      <c r="B74" s="25">
        <v>1.5</v>
      </c>
      <c r="C74" s="25">
        <v>2.5</v>
      </c>
      <c r="D74" s="23"/>
    </row>
    <row r="75" spans="1:4" ht="16" x14ac:dyDescent="0.2">
      <c r="A75" s="25" t="s">
        <v>87</v>
      </c>
      <c r="B75" s="25">
        <v>1.5</v>
      </c>
      <c r="C75" s="25">
        <v>2.5</v>
      </c>
      <c r="D75" s="23"/>
    </row>
    <row r="76" spans="1:4" ht="16" x14ac:dyDescent="0.2">
      <c r="A76" s="25" t="s">
        <v>88</v>
      </c>
      <c r="B76" s="25">
        <v>1.5</v>
      </c>
      <c r="C76" s="25">
        <v>2.5</v>
      </c>
      <c r="D76" s="23"/>
    </row>
    <row r="77" spans="1:4" ht="16" x14ac:dyDescent="0.2">
      <c r="A77" s="25" t="s">
        <v>89</v>
      </c>
      <c r="B77" s="25">
        <v>1.5</v>
      </c>
      <c r="C77" s="25">
        <v>2.5</v>
      </c>
      <c r="D77" s="23"/>
    </row>
    <row r="78" spans="1:4" ht="16" x14ac:dyDescent="0.2">
      <c r="A78" s="25" t="s">
        <v>90</v>
      </c>
      <c r="B78" s="25">
        <v>1.5</v>
      </c>
      <c r="C78" s="25">
        <v>2.5</v>
      </c>
      <c r="D78" s="23"/>
    </row>
    <row r="79" spans="1:4" ht="16" x14ac:dyDescent="0.2">
      <c r="A79" s="25" t="s">
        <v>91</v>
      </c>
      <c r="B79" s="25">
        <v>1.5</v>
      </c>
      <c r="C79" s="25">
        <v>2.5</v>
      </c>
      <c r="D79" s="23"/>
    </row>
    <row r="80" spans="1:4" ht="16" x14ac:dyDescent="0.2">
      <c r="A80" s="25" t="s">
        <v>92</v>
      </c>
      <c r="B80" s="25">
        <v>1.5</v>
      </c>
      <c r="C80" s="25">
        <v>2.5</v>
      </c>
      <c r="D80" s="23"/>
    </row>
    <row r="81" spans="1:4" ht="16" x14ac:dyDescent="0.2">
      <c r="A81" s="25" t="s">
        <v>15</v>
      </c>
      <c r="B81" s="25">
        <v>3</v>
      </c>
      <c r="C81" s="25">
        <v>5</v>
      </c>
      <c r="D81" s="23"/>
    </row>
    <row r="82" spans="1:4" ht="16" x14ac:dyDescent="0.2">
      <c r="A82" s="25" t="s">
        <v>93</v>
      </c>
      <c r="B82" s="25">
        <v>3</v>
      </c>
      <c r="C82" s="25">
        <v>5</v>
      </c>
      <c r="D82" s="23"/>
    </row>
    <row r="83" spans="1:4" ht="16" x14ac:dyDescent="0.2">
      <c r="A83" s="25" t="s">
        <v>94</v>
      </c>
      <c r="B83" s="25">
        <v>3</v>
      </c>
      <c r="C83" s="25">
        <v>5</v>
      </c>
      <c r="D83" s="23"/>
    </row>
    <row r="84" spans="1:4" ht="16" x14ac:dyDescent="0.2">
      <c r="A84" s="25" t="s">
        <v>95</v>
      </c>
      <c r="B84" s="25">
        <v>1</v>
      </c>
      <c r="C84" s="25">
        <v>2</v>
      </c>
      <c r="D84" s="23"/>
    </row>
    <row r="85" spans="1:4" ht="16" x14ac:dyDescent="0.2">
      <c r="A85" s="25" t="s">
        <v>96</v>
      </c>
      <c r="B85" s="25">
        <v>1</v>
      </c>
      <c r="C85" s="25">
        <v>2</v>
      </c>
      <c r="D85" s="23"/>
    </row>
    <row r="86" spans="1:4" ht="16" x14ac:dyDescent="0.2">
      <c r="A86" s="25" t="s">
        <v>97</v>
      </c>
      <c r="B86" s="25">
        <v>2</v>
      </c>
      <c r="C86" s="25">
        <v>4</v>
      </c>
      <c r="D86" s="23"/>
    </row>
    <row r="87" spans="1:4" ht="16" x14ac:dyDescent="0.2">
      <c r="A87" s="25" t="s">
        <v>98</v>
      </c>
      <c r="B87" s="25">
        <v>0.6</v>
      </c>
      <c r="C87" s="25">
        <v>0.6</v>
      </c>
      <c r="D87" s="23"/>
    </row>
    <row r="88" spans="1:4" ht="16" x14ac:dyDescent="0.2">
      <c r="A88" s="25" t="s">
        <v>99</v>
      </c>
      <c r="B88" s="25">
        <v>3</v>
      </c>
      <c r="C88" s="25">
        <v>4.7</v>
      </c>
      <c r="D88" s="23"/>
    </row>
    <row r="89" spans="1:4" ht="16" x14ac:dyDescent="0.2">
      <c r="A89" s="25" t="s">
        <v>100</v>
      </c>
      <c r="B89" s="25">
        <v>1.5</v>
      </c>
      <c r="C89" s="25">
        <v>2.5</v>
      </c>
    </row>
    <row r="90" spans="1:4" ht="16" x14ac:dyDescent="0.2">
      <c r="A90" s="25" t="s">
        <v>101</v>
      </c>
      <c r="B90" s="25">
        <v>0.6</v>
      </c>
      <c r="C90" s="25">
        <v>0.6</v>
      </c>
    </row>
    <row r="91" spans="1:4" ht="16" x14ac:dyDescent="0.2">
      <c r="A91" s="25" t="s">
        <v>102</v>
      </c>
      <c r="B91" s="25">
        <v>0.6</v>
      </c>
      <c r="C91" s="25">
        <v>0.6</v>
      </c>
    </row>
    <row r="92" spans="1:4" ht="16" x14ac:dyDescent="0.2">
      <c r="A92" s="25" t="s">
        <v>103</v>
      </c>
      <c r="B92" s="25">
        <v>1.5</v>
      </c>
      <c r="C92" s="25">
        <v>2.5</v>
      </c>
    </row>
    <row r="93" spans="1:4" ht="16" x14ac:dyDescent="0.2">
      <c r="A93" s="25" t="s">
        <v>12</v>
      </c>
      <c r="B93" s="25">
        <v>3</v>
      </c>
      <c r="C93" s="25">
        <v>5.2</v>
      </c>
    </row>
    <row r="94" spans="1:4" ht="16" x14ac:dyDescent="0.2">
      <c r="A94" s="25" t="s">
        <v>104</v>
      </c>
      <c r="B94" s="25">
        <v>3</v>
      </c>
      <c r="C94" s="25">
        <v>4.8</v>
      </c>
      <c r="D94" s="23"/>
    </row>
    <row r="95" spans="1:4" ht="16" x14ac:dyDescent="0.2">
      <c r="A95" s="25" t="s">
        <v>105</v>
      </c>
      <c r="B95" s="25">
        <v>3</v>
      </c>
      <c r="C95" s="25">
        <v>5.6</v>
      </c>
    </row>
    <row r="96" spans="1:4" ht="16" x14ac:dyDescent="0.2">
      <c r="A96" s="25" t="s">
        <v>13</v>
      </c>
      <c r="B96" s="25">
        <v>1</v>
      </c>
      <c r="C96" s="25">
        <v>1</v>
      </c>
    </row>
    <row r="97" spans="1:4" ht="16" x14ac:dyDescent="0.2">
      <c r="A97" s="25" t="s">
        <v>106</v>
      </c>
      <c r="B97" s="25">
        <v>1</v>
      </c>
      <c r="C97" s="25">
        <v>1</v>
      </c>
      <c r="D97" s="23"/>
    </row>
    <row r="98" spans="1:4" ht="16" x14ac:dyDescent="0.2">
      <c r="A98" s="25" t="s">
        <v>107</v>
      </c>
      <c r="B98" s="25">
        <v>1</v>
      </c>
      <c r="C98" s="25">
        <v>1</v>
      </c>
      <c r="D98" s="23"/>
    </row>
    <row r="99" spans="1:4" ht="16" x14ac:dyDescent="0.2">
      <c r="A99" s="25" t="s">
        <v>14</v>
      </c>
      <c r="B99" s="25">
        <v>1</v>
      </c>
      <c r="C99" s="25">
        <v>1</v>
      </c>
    </row>
    <row r="100" spans="1:4" ht="16" x14ac:dyDescent="0.2">
      <c r="A100" s="25" t="s">
        <v>108</v>
      </c>
      <c r="B100" s="25">
        <v>1</v>
      </c>
      <c r="C100" s="25">
        <v>1</v>
      </c>
    </row>
    <row r="101" spans="1:4" ht="16" x14ac:dyDescent="0.2">
      <c r="A101" s="25" t="s">
        <v>109</v>
      </c>
      <c r="B101" s="25">
        <v>1</v>
      </c>
      <c r="C101" s="25">
        <v>1</v>
      </c>
    </row>
    <row r="102" spans="1:4" ht="16" x14ac:dyDescent="0.2">
      <c r="A102" s="25" t="s">
        <v>110</v>
      </c>
      <c r="B102" s="25">
        <v>1</v>
      </c>
      <c r="C102" s="25">
        <v>1.6</v>
      </c>
      <c r="D102" s="23"/>
    </row>
    <row r="103" spans="1:4" ht="16" x14ac:dyDescent="0.2">
      <c r="A103" s="25" t="s">
        <v>111</v>
      </c>
      <c r="B103" s="25">
        <v>1</v>
      </c>
      <c r="C103" s="25">
        <v>1.6</v>
      </c>
      <c r="D103" s="23"/>
    </row>
    <row r="104" spans="1:4" ht="16" x14ac:dyDescent="0.2">
      <c r="A104" s="25" t="s">
        <v>112</v>
      </c>
      <c r="B104" s="25">
        <v>1</v>
      </c>
      <c r="C104" s="25">
        <v>1</v>
      </c>
      <c r="D104" s="23"/>
    </row>
    <row r="105" spans="1:4" ht="16" x14ac:dyDescent="0.2">
      <c r="A105" s="25" t="s">
        <v>113</v>
      </c>
      <c r="B105" s="25">
        <v>1</v>
      </c>
      <c r="C105" s="25">
        <v>1.6</v>
      </c>
      <c r="D105" s="23"/>
    </row>
    <row r="106" spans="1:4" ht="16" x14ac:dyDescent="0.2">
      <c r="A106" s="23"/>
      <c r="B106" s="25"/>
      <c r="C106" s="25"/>
      <c r="D106" s="23"/>
    </row>
    <row r="107" spans="1:4" ht="16" x14ac:dyDescent="0.2">
      <c r="A107" s="23"/>
      <c r="B107" s="25"/>
      <c r="C107" s="25"/>
      <c r="D107" s="23"/>
    </row>
    <row r="108" spans="1:4" ht="30" x14ac:dyDescent="0.3">
      <c r="A108" s="27" t="s">
        <v>114</v>
      </c>
      <c r="B108" s="25"/>
      <c r="C108" s="25"/>
      <c r="D108" s="23"/>
    </row>
    <row r="109" spans="1:4" ht="16" x14ac:dyDescent="0.2">
      <c r="A109" s="23"/>
      <c r="B109" s="25"/>
      <c r="C109" s="25"/>
      <c r="D109" s="23"/>
    </row>
    <row r="110" spans="1:4" ht="16" x14ac:dyDescent="0.2">
      <c r="A110" s="23" t="s">
        <v>115</v>
      </c>
      <c r="B110" s="25">
        <v>4.5</v>
      </c>
      <c r="C110" s="25">
        <v>11.5</v>
      </c>
      <c r="D110" s="23"/>
    </row>
    <row r="111" spans="1:4" ht="16" x14ac:dyDescent="0.2">
      <c r="A111" s="23" t="s">
        <v>116</v>
      </c>
      <c r="B111" s="25">
        <v>8.5</v>
      </c>
      <c r="C111" s="25">
        <v>20</v>
      </c>
    </row>
    <row r="112" spans="1:4" ht="16" x14ac:dyDescent="0.2">
      <c r="A112" s="23" t="s">
        <v>117</v>
      </c>
      <c r="B112" s="25">
        <v>8.5</v>
      </c>
      <c r="C112" s="25">
        <v>20</v>
      </c>
    </row>
    <row r="113" spans="1:4" ht="16" x14ac:dyDescent="0.2">
      <c r="A113" s="23" t="s">
        <v>118</v>
      </c>
      <c r="B113" s="25">
        <v>8.5</v>
      </c>
      <c r="C113" s="25">
        <v>20</v>
      </c>
    </row>
    <row r="114" spans="1:4" ht="16" x14ac:dyDescent="0.2">
      <c r="A114" s="23" t="s">
        <v>119</v>
      </c>
      <c r="B114" s="25">
        <v>8.5</v>
      </c>
      <c r="C114" s="25">
        <v>20</v>
      </c>
    </row>
    <row r="115" spans="1:4" ht="16" x14ac:dyDescent="0.2">
      <c r="A115" s="23" t="s">
        <v>120</v>
      </c>
      <c r="B115" s="25">
        <v>8.5</v>
      </c>
      <c r="C115" s="25">
        <v>20</v>
      </c>
    </row>
    <row r="116" spans="1:4" ht="16" x14ac:dyDescent="0.2">
      <c r="A116" s="23" t="s">
        <v>121</v>
      </c>
      <c r="B116" s="25">
        <v>4.5</v>
      </c>
      <c r="C116" s="25">
        <v>11.5</v>
      </c>
      <c r="D116" s="23"/>
    </row>
    <row r="117" spans="1:4" ht="16" x14ac:dyDescent="0.2">
      <c r="A117" s="23" t="s">
        <v>122</v>
      </c>
      <c r="B117" s="25">
        <v>4.5</v>
      </c>
      <c r="C117" s="25">
        <v>11.5</v>
      </c>
    </row>
    <row r="118" spans="1:4" ht="16" x14ac:dyDescent="0.2">
      <c r="A118" s="23" t="s">
        <v>123</v>
      </c>
      <c r="B118" s="25">
        <v>8.5</v>
      </c>
      <c r="C118" s="25">
        <v>20</v>
      </c>
    </row>
    <row r="119" spans="1:4" ht="16" x14ac:dyDescent="0.2">
      <c r="A119" s="23" t="s">
        <v>124</v>
      </c>
      <c r="B119" s="25">
        <v>4.5</v>
      </c>
      <c r="C119" s="25">
        <v>4.7</v>
      </c>
      <c r="D119" s="23"/>
    </row>
    <row r="120" spans="1:4" ht="16" x14ac:dyDescent="0.2">
      <c r="A120" s="23" t="s">
        <v>125</v>
      </c>
      <c r="B120" s="25">
        <v>4.5</v>
      </c>
      <c r="C120" s="25">
        <v>4.7</v>
      </c>
      <c r="D120" s="23"/>
    </row>
    <row r="121" spans="1:4" ht="30" x14ac:dyDescent="0.3">
      <c r="A121" s="27"/>
      <c r="B121" s="25"/>
      <c r="C121" s="25"/>
      <c r="D121" s="23"/>
    </row>
    <row r="122" spans="1:4" ht="16" x14ac:dyDescent="0.2">
      <c r="A122" s="23"/>
      <c r="B122" s="25"/>
      <c r="C122" s="25"/>
      <c r="D122" s="23"/>
    </row>
    <row r="123" spans="1:4" ht="16" x14ac:dyDescent="0.2">
      <c r="A123" s="23"/>
      <c r="B123" s="25"/>
      <c r="C123" s="25"/>
    </row>
    <row r="124" spans="1:4" ht="16" x14ac:dyDescent="0.2">
      <c r="A124" s="23"/>
      <c r="B124" s="25"/>
      <c r="C124" s="25"/>
    </row>
    <row r="125" spans="1:4" ht="16" x14ac:dyDescent="0.2">
      <c r="A125" s="23"/>
      <c r="B125" s="25"/>
      <c r="C125" s="25"/>
      <c r="D125" s="23"/>
    </row>
    <row r="126" spans="1:4" ht="16" x14ac:dyDescent="0.2">
      <c r="A126" s="23"/>
      <c r="B126" s="25"/>
      <c r="C126" s="25"/>
    </row>
    <row r="127" spans="1:4" ht="16" x14ac:dyDescent="0.2">
      <c r="A127" s="23"/>
      <c r="B127" s="25"/>
      <c r="C127" s="25"/>
    </row>
    <row r="128" spans="1:4" ht="16" x14ac:dyDescent="0.2">
      <c r="A128" s="23"/>
      <c r="B128" s="25"/>
      <c r="C128" s="25"/>
      <c r="D128" s="23"/>
    </row>
    <row r="129" spans="1:4" ht="16" x14ac:dyDescent="0.2">
      <c r="A129" s="23"/>
      <c r="B129" s="25"/>
      <c r="C129" s="25"/>
      <c r="D129" s="23"/>
    </row>
    <row r="130" spans="1:4" ht="16" x14ac:dyDescent="0.2">
      <c r="A130" s="23"/>
      <c r="B130" s="25"/>
      <c r="C130" s="25"/>
      <c r="D130" s="23"/>
    </row>
    <row r="131" spans="1:4" ht="16" x14ac:dyDescent="0.2">
      <c r="A131" s="23"/>
      <c r="B131" s="25"/>
      <c r="C131" s="25"/>
      <c r="D131" s="23"/>
    </row>
    <row r="132" spans="1:4" ht="16" x14ac:dyDescent="0.2">
      <c r="A132" s="23"/>
      <c r="B132" s="25"/>
      <c r="C132" s="25"/>
    </row>
    <row r="133" spans="1:4" ht="16" x14ac:dyDescent="0.2">
      <c r="A133" s="23"/>
      <c r="B133" s="25"/>
      <c r="C133" s="25"/>
      <c r="D133" s="23"/>
    </row>
    <row r="134" spans="1:4" ht="16" x14ac:dyDescent="0.2">
      <c r="A134" s="23"/>
      <c r="B134" s="25"/>
      <c r="C134" s="25"/>
      <c r="D134" s="23"/>
    </row>
    <row r="135" spans="1:4" ht="16" x14ac:dyDescent="0.2">
      <c r="A135" s="23"/>
      <c r="B135" s="25"/>
      <c r="C135" s="25"/>
      <c r="D135" s="23"/>
    </row>
    <row r="136" spans="1:4" ht="16" x14ac:dyDescent="0.2">
      <c r="A136" s="23"/>
      <c r="B136" s="25"/>
      <c r="C136" s="25"/>
      <c r="D136" s="23"/>
    </row>
    <row r="137" spans="1:4" ht="16" x14ac:dyDescent="0.2">
      <c r="A137" s="23"/>
      <c r="B137" s="25"/>
      <c r="C137" s="25"/>
      <c r="D137" s="23"/>
    </row>
    <row r="138" spans="1:4" ht="16" x14ac:dyDescent="0.2">
      <c r="A138" s="23"/>
      <c r="B138" s="25"/>
      <c r="C138" s="25"/>
      <c r="D138" s="23"/>
    </row>
    <row r="139" spans="1:4" ht="16" x14ac:dyDescent="0.2">
      <c r="A139" s="23"/>
      <c r="B139" s="25"/>
      <c r="C139" s="25"/>
      <c r="D139" s="23"/>
    </row>
    <row r="140" spans="1:4" ht="30" x14ac:dyDescent="0.3">
      <c r="A140" s="27"/>
      <c r="B140" s="25"/>
      <c r="C140" s="25"/>
      <c r="D140" s="23"/>
    </row>
    <row r="141" spans="1:4" ht="16" x14ac:dyDescent="0.2">
      <c r="A141" s="23"/>
      <c r="B141" s="25"/>
      <c r="C141" s="25"/>
      <c r="D141" s="23"/>
    </row>
    <row r="142" spans="1:4" ht="16" x14ac:dyDescent="0.2">
      <c r="A142" s="23"/>
      <c r="B142" s="25"/>
      <c r="C142" s="25"/>
      <c r="D142" s="23"/>
    </row>
    <row r="143" spans="1:4" ht="16" x14ac:dyDescent="0.2">
      <c r="A143" s="23"/>
      <c r="B143" s="25"/>
      <c r="C143" s="25"/>
      <c r="D143" s="23"/>
    </row>
    <row r="144" spans="1:4" ht="16" x14ac:dyDescent="0.2">
      <c r="A144" s="23"/>
      <c r="B144" s="25"/>
      <c r="C144" s="25"/>
      <c r="D144" s="23"/>
    </row>
    <row r="145" spans="1:4" ht="16" x14ac:dyDescent="0.2">
      <c r="A145" s="23"/>
      <c r="B145" s="25"/>
      <c r="C145" s="25"/>
      <c r="D145" s="23"/>
    </row>
    <row r="146" spans="1:4" ht="16" x14ac:dyDescent="0.2">
      <c r="A146" s="23"/>
      <c r="B146" s="25"/>
      <c r="C146" s="25"/>
      <c r="D146" s="23"/>
    </row>
    <row r="147" spans="1:4" ht="16" x14ac:dyDescent="0.2">
      <c r="A147" s="23"/>
      <c r="B147" s="25"/>
      <c r="C147" s="25"/>
      <c r="D147" s="23"/>
    </row>
    <row r="148" spans="1:4" ht="16" x14ac:dyDescent="0.2">
      <c r="A148" s="23"/>
      <c r="B148" s="25"/>
      <c r="C148" s="25"/>
      <c r="D148" s="23"/>
    </row>
    <row r="149" spans="1:4" ht="16" x14ac:dyDescent="0.2">
      <c r="A149" s="23"/>
      <c r="B149" s="25"/>
      <c r="C149" s="25"/>
    </row>
    <row r="150" spans="1:4" ht="16" x14ac:dyDescent="0.2">
      <c r="A150" s="23"/>
      <c r="B150" s="25"/>
      <c r="C150" s="25"/>
      <c r="D150" s="23"/>
    </row>
    <row r="151" spans="1:4" ht="16" x14ac:dyDescent="0.2">
      <c r="A151" s="23"/>
      <c r="B151" s="25"/>
      <c r="C151" s="25"/>
      <c r="D151" s="23"/>
    </row>
    <row r="152" spans="1:4" ht="16" x14ac:dyDescent="0.2">
      <c r="A152" s="23"/>
      <c r="B152" s="25"/>
      <c r="C152" s="25"/>
      <c r="D152" s="23"/>
    </row>
    <row r="153" spans="1:4" ht="16" x14ac:dyDescent="0.2">
      <c r="A153" s="23"/>
      <c r="B153" s="25"/>
      <c r="C153" s="25"/>
      <c r="D153" s="23"/>
    </row>
    <row r="154" spans="1:4" ht="16" x14ac:dyDescent="0.2">
      <c r="A154" s="23"/>
      <c r="B154" s="25"/>
      <c r="C154" s="25"/>
      <c r="D154" s="23"/>
    </row>
    <row r="155" spans="1:4" ht="16" x14ac:dyDescent="0.2">
      <c r="A155" s="23"/>
      <c r="B155" s="25"/>
      <c r="C155" s="25"/>
      <c r="D155" s="23"/>
    </row>
    <row r="156" spans="1:4" ht="16" x14ac:dyDescent="0.2">
      <c r="A156" s="23"/>
      <c r="B156" s="25"/>
      <c r="C156" s="25"/>
      <c r="D156" s="23"/>
    </row>
    <row r="157" spans="1:4" ht="16" x14ac:dyDescent="0.2">
      <c r="A157" s="23"/>
      <c r="B157" s="25"/>
      <c r="C157" s="25"/>
      <c r="D157" s="23"/>
    </row>
    <row r="158" spans="1:4" ht="16" x14ac:dyDescent="0.2">
      <c r="A158" s="23"/>
      <c r="B158" s="25"/>
      <c r="C158" s="25"/>
      <c r="D158" s="23"/>
    </row>
    <row r="159" spans="1:4" ht="16" x14ac:dyDescent="0.2">
      <c r="A159" s="23"/>
      <c r="B159" s="25"/>
      <c r="C159" s="25"/>
      <c r="D159" s="23"/>
    </row>
    <row r="160" spans="1:4" ht="16" x14ac:dyDescent="0.2">
      <c r="A160" s="23"/>
      <c r="B160" s="25"/>
      <c r="C160" s="25"/>
      <c r="D160" s="23"/>
    </row>
    <row r="161" spans="1:4" ht="16" x14ac:dyDescent="0.2">
      <c r="A161" s="23"/>
      <c r="B161" s="25"/>
      <c r="C161" s="25"/>
      <c r="D161" s="23"/>
    </row>
    <row r="162" spans="1:4" ht="16" x14ac:dyDescent="0.2">
      <c r="A162" s="23"/>
      <c r="B162" s="25"/>
      <c r="C162" s="25"/>
      <c r="D162" s="23"/>
    </row>
    <row r="163" spans="1:4" ht="16" x14ac:dyDescent="0.2">
      <c r="A163" s="23"/>
      <c r="B163" s="25"/>
      <c r="C163" s="25"/>
      <c r="D163" s="23"/>
    </row>
    <row r="164" spans="1:4" ht="16" x14ac:dyDescent="0.2">
      <c r="A164" s="23"/>
      <c r="B164" s="25"/>
      <c r="C164" s="25"/>
      <c r="D164" s="23"/>
    </row>
    <row r="165" spans="1:4" ht="16" x14ac:dyDescent="0.2">
      <c r="A165" s="23"/>
      <c r="B165" s="25"/>
      <c r="C165" s="25"/>
      <c r="D165" s="23"/>
    </row>
    <row r="166" spans="1:4" ht="16" x14ac:dyDescent="0.2">
      <c r="A166" s="23"/>
      <c r="B166" s="25"/>
      <c r="C166" s="25"/>
      <c r="D166" s="23"/>
    </row>
    <row r="167" spans="1:4" ht="16" x14ac:dyDescent="0.2">
      <c r="A167" s="23"/>
      <c r="B167" s="25"/>
      <c r="C167" s="25"/>
      <c r="D167" s="23"/>
    </row>
    <row r="168" spans="1:4" ht="16" x14ac:dyDescent="0.2">
      <c r="A168" s="23"/>
      <c r="B168" s="25"/>
      <c r="C168" s="25"/>
      <c r="D168" s="23"/>
    </row>
    <row r="169" spans="1:4" ht="16" x14ac:dyDescent="0.2">
      <c r="A169" s="23"/>
      <c r="B169" s="25"/>
      <c r="C169" s="25"/>
    </row>
    <row r="170" spans="1:4" ht="16" x14ac:dyDescent="0.2">
      <c r="A170" s="23"/>
      <c r="B170" s="25"/>
      <c r="C170" s="25"/>
    </row>
    <row r="171" spans="1:4" ht="16" x14ac:dyDescent="0.2">
      <c r="A171" s="23"/>
      <c r="B171" s="25"/>
      <c r="C171" s="25"/>
      <c r="D171" s="28"/>
    </row>
    <row r="172" spans="1:4" ht="16" x14ac:dyDescent="0.2">
      <c r="A172" s="23"/>
      <c r="B172" s="25"/>
      <c r="C172" s="25"/>
      <c r="D172" s="28"/>
    </row>
    <row r="173" spans="1:4" ht="16" x14ac:dyDescent="0.2">
      <c r="A173" s="23"/>
      <c r="B173" s="25"/>
      <c r="C173" s="25"/>
      <c r="D173" s="23"/>
    </row>
    <row r="174" spans="1:4" ht="16" x14ac:dyDescent="0.2">
      <c r="A174" s="23"/>
      <c r="B174" s="25"/>
      <c r="C174" s="25"/>
      <c r="D174" s="23"/>
    </row>
    <row r="175" spans="1:4" ht="16" x14ac:dyDescent="0.2">
      <c r="A175" s="23"/>
      <c r="B175" s="25"/>
      <c r="C175" s="25"/>
      <c r="D175" s="23"/>
    </row>
    <row r="176" spans="1:4" ht="16" x14ac:dyDescent="0.2">
      <c r="A176" s="23"/>
      <c r="B176" s="25"/>
      <c r="C176" s="25"/>
      <c r="D176" s="23"/>
    </row>
    <row r="177" spans="1:4" ht="16" x14ac:dyDescent="0.2">
      <c r="A177" s="23"/>
      <c r="B177" s="25"/>
      <c r="C177" s="25"/>
      <c r="D177" s="23"/>
    </row>
    <row r="178" spans="1:4" ht="16" x14ac:dyDescent="0.2">
      <c r="A178" s="23"/>
      <c r="B178" s="25"/>
      <c r="C178" s="25"/>
      <c r="D178" s="23"/>
    </row>
    <row r="179" spans="1:4" ht="16" x14ac:dyDescent="0.2">
      <c r="A179" s="23"/>
      <c r="B179" s="25"/>
      <c r="C179" s="25"/>
      <c r="D179" s="23"/>
    </row>
    <row r="180" spans="1:4" ht="16" x14ac:dyDescent="0.2">
      <c r="A180" s="23"/>
      <c r="B180" s="25"/>
      <c r="C180" s="25"/>
      <c r="D180" s="23"/>
    </row>
    <row r="181" spans="1:4" ht="16" x14ac:dyDescent="0.2">
      <c r="A181" s="23"/>
      <c r="B181" s="25"/>
      <c r="C181" s="25"/>
      <c r="D181" s="23"/>
    </row>
    <row r="182" spans="1:4" ht="16" x14ac:dyDescent="0.2">
      <c r="A182" s="23"/>
      <c r="B182" s="25"/>
      <c r="C182" s="25"/>
      <c r="D182" s="23"/>
    </row>
    <row r="183" spans="1:4" ht="30" x14ac:dyDescent="0.3">
      <c r="A183" s="27"/>
      <c r="B183" s="25"/>
      <c r="C183" s="25"/>
      <c r="D183" s="23"/>
    </row>
    <row r="184" spans="1:4" ht="16" x14ac:dyDescent="0.2">
      <c r="A184" s="29"/>
      <c r="B184" s="25"/>
      <c r="C184" s="25"/>
      <c r="D184" s="23"/>
    </row>
    <row r="185" spans="1:4" ht="16" x14ac:dyDescent="0.2">
      <c r="A185" s="23"/>
      <c r="B185" s="25"/>
      <c r="C185" s="25"/>
      <c r="D185" s="23"/>
    </row>
    <row r="186" spans="1:4" ht="16" x14ac:dyDescent="0.2">
      <c r="A186" s="23"/>
      <c r="B186" s="25"/>
      <c r="C186" s="25"/>
      <c r="D186" s="23"/>
    </row>
    <row r="187" spans="1:4" ht="16" x14ac:dyDescent="0.2">
      <c r="A187" s="23"/>
      <c r="B187" s="25"/>
      <c r="C187" s="25"/>
      <c r="D187" s="23"/>
    </row>
    <row r="188" spans="1:4" ht="16" x14ac:dyDescent="0.2">
      <c r="A188" s="23"/>
      <c r="B188" s="25"/>
      <c r="C188" s="25"/>
      <c r="D188" s="23"/>
    </row>
    <row r="189" spans="1:4" ht="16" x14ac:dyDescent="0.2">
      <c r="A189" s="23"/>
      <c r="B189" s="25"/>
      <c r="C189" s="25"/>
      <c r="D189" s="23"/>
    </row>
    <row r="190" spans="1:4" ht="16" x14ac:dyDescent="0.2">
      <c r="A190" s="23"/>
      <c r="B190" s="25"/>
      <c r="C190" s="25"/>
      <c r="D190" s="23"/>
    </row>
    <row r="191" spans="1:4" ht="16" x14ac:dyDescent="0.2">
      <c r="A191" s="23"/>
      <c r="B191" s="25"/>
      <c r="C191" s="25"/>
      <c r="D191" s="23"/>
    </row>
    <row r="192" spans="1:4" ht="16" x14ac:dyDescent="0.2">
      <c r="A192" s="23"/>
      <c r="B192" s="25"/>
      <c r="C192" s="25"/>
      <c r="D192" s="23"/>
    </row>
    <row r="193" spans="1:4" ht="16" x14ac:dyDescent="0.2">
      <c r="A193" s="23"/>
      <c r="B193" s="25"/>
      <c r="C193" s="25"/>
      <c r="D193" s="23"/>
    </row>
    <row r="194" spans="1:4" ht="16" x14ac:dyDescent="0.2">
      <c r="A194" s="23"/>
      <c r="B194" s="25"/>
      <c r="C194" s="25"/>
      <c r="D194" s="23"/>
    </row>
    <row r="195" spans="1:4" ht="16" x14ac:dyDescent="0.2">
      <c r="A195" s="23"/>
      <c r="B195" s="25"/>
      <c r="C195" s="25"/>
      <c r="D195" s="23"/>
    </row>
    <row r="196" spans="1:4" ht="16" x14ac:dyDescent="0.2">
      <c r="A196" s="23"/>
      <c r="B196" s="25"/>
      <c r="C196" s="25"/>
      <c r="D196" s="23"/>
    </row>
    <row r="197" spans="1:4" ht="16" x14ac:dyDescent="0.2">
      <c r="A197" s="23"/>
      <c r="B197" s="25"/>
      <c r="C197" s="25"/>
      <c r="D197" s="23"/>
    </row>
    <row r="198" spans="1:4" ht="16" x14ac:dyDescent="0.2">
      <c r="A198" s="23"/>
      <c r="B198" s="25"/>
      <c r="C198" s="25"/>
      <c r="D198" s="23"/>
    </row>
    <row r="199" spans="1:4" ht="16" x14ac:dyDescent="0.2">
      <c r="A199" s="23"/>
      <c r="B199" s="25"/>
      <c r="C199" s="25"/>
      <c r="D199" s="23"/>
    </row>
    <row r="200" spans="1:4" ht="16" x14ac:dyDescent="0.2">
      <c r="A200" s="23"/>
      <c r="B200" s="25"/>
      <c r="C200" s="25"/>
      <c r="D200" s="23"/>
    </row>
    <row r="201" spans="1:4" ht="16" x14ac:dyDescent="0.2">
      <c r="A201" s="23"/>
      <c r="B201" s="25"/>
      <c r="C201" s="25"/>
      <c r="D201" s="23"/>
    </row>
    <row r="202" spans="1:4" ht="16" x14ac:dyDescent="0.2">
      <c r="A202" s="23"/>
      <c r="B202" s="25"/>
      <c r="C202" s="25"/>
      <c r="D202" s="23"/>
    </row>
    <row r="203" spans="1:4" ht="16" x14ac:dyDescent="0.2">
      <c r="A203" s="23"/>
      <c r="B203" s="25"/>
      <c r="C203" s="25"/>
      <c r="D203" s="23"/>
    </row>
    <row r="204" spans="1:4" ht="16" x14ac:dyDescent="0.2">
      <c r="A204" s="23"/>
      <c r="B204" s="25"/>
      <c r="C204" s="25"/>
      <c r="D204" s="23"/>
    </row>
    <row r="205" spans="1:4" ht="16" x14ac:dyDescent="0.2">
      <c r="A205" s="23"/>
      <c r="B205" s="25"/>
      <c r="C205" s="25"/>
      <c r="D205" s="23"/>
    </row>
    <row r="206" spans="1:4" ht="16" x14ac:dyDescent="0.2">
      <c r="A206" s="23"/>
      <c r="B206" s="25"/>
      <c r="C206" s="25"/>
      <c r="D206" s="23"/>
    </row>
    <row r="207" spans="1:4" ht="16" x14ac:dyDescent="0.2">
      <c r="A207" s="23"/>
      <c r="B207" s="25"/>
      <c r="C207" s="25"/>
      <c r="D207" s="23"/>
    </row>
    <row r="208" spans="1:4" ht="16" x14ac:dyDescent="0.2">
      <c r="A208" s="23"/>
      <c r="B208" s="25"/>
      <c r="C208" s="25"/>
      <c r="D208" s="23"/>
    </row>
    <row r="209" spans="1:4" ht="16" x14ac:dyDescent="0.2">
      <c r="A209" s="23"/>
      <c r="B209" s="25"/>
      <c r="C209" s="25"/>
      <c r="D209" s="23"/>
    </row>
    <row r="210" spans="1:4" ht="16" x14ac:dyDescent="0.2">
      <c r="A210" s="23"/>
      <c r="B210" s="25"/>
      <c r="C210" s="25"/>
      <c r="D210" s="23"/>
    </row>
    <row r="211" spans="1:4" ht="16" x14ac:dyDescent="0.2">
      <c r="A211" s="23"/>
      <c r="B211" s="25"/>
      <c r="C211" s="25"/>
      <c r="D211" s="23"/>
    </row>
    <row r="212" spans="1:4" ht="16" x14ac:dyDescent="0.2">
      <c r="A212" s="23"/>
      <c r="B212" s="25"/>
      <c r="C212" s="25"/>
      <c r="D212" s="23"/>
    </row>
    <row r="213" spans="1:4" ht="16" x14ac:dyDescent="0.2">
      <c r="A213" s="23"/>
      <c r="B213" s="25"/>
      <c r="C213" s="25"/>
      <c r="D213" s="23"/>
    </row>
    <row r="214" spans="1:4" ht="16" x14ac:dyDescent="0.2">
      <c r="A214" s="23"/>
      <c r="B214" s="25"/>
      <c r="C214" s="25"/>
      <c r="D214" s="23"/>
    </row>
    <row r="215" spans="1:4" ht="16" x14ac:dyDescent="0.2">
      <c r="A215" s="23"/>
      <c r="B215" s="25"/>
      <c r="C215" s="25"/>
      <c r="D215" s="23"/>
    </row>
    <row r="216" spans="1:4" ht="16" x14ac:dyDescent="0.2">
      <c r="A216" s="23"/>
      <c r="B216" s="25"/>
      <c r="C216" s="25"/>
      <c r="D216" s="23"/>
    </row>
    <row r="217" spans="1:4" ht="16" x14ac:dyDescent="0.2">
      <c r="A217" s="23"/>
      <c r="B217" s="25"/>
      <c r="C217" s="25"/>
      <c r="D217" s="23"/>
    </row>
    <row r="218" spans="1:4" ht="16" x14ac:dyDescent="0.2">
      <c r="A218" s="23"/>
      <c r="B218" s="25"/>
      <c r="C218" s="25"/>
      <c r="D218" s="23"/>
    </row>
    <row r="219" spans="1:4" ht="16" x14ac:dyDescent="0.2">
      <c r="A219" s="23"/>
      <c r="B219" s="25"/>
      <c r="C219" s="25"/>
      <c r="D219" s="23"/>
    </row>
    <row r="220" spans="1:4" ht="16" x14ac:dyDescent="0.2">
      <c r="A220" s="23"/>
      <c r="B220" s="25"/>
      <c r="C220" s="25"/>
      <c r="D220" s="23"/>
    </row>
    <row r="221" spans="1:4" ht="16" x14ac:dyDescent="0.2">
      <c r="A221" s="23"/>
      <c r="B221" s="25"/>
      <c r="C221" s="25"/>
      <c r="D221" s="23"/>
    </row>
    <row r="222" spans="1:4" ht="16" x14ac:dyDescent="0.2">
      <c r="A222" s="23"/>
      <c r="B222" s="25"/>
      <c r="C222" s="25"/>
      <c r="D222" s="23"/>
    </row>
    <row r="223" spans="1:4" ht="16" x14ac:dyDescent="0.2">
      <c r="A223" s="23"/>
      <c r="B223" s="25"/>
      <c r="C223" s="25"/>
      <c r="D223" s="23"/>
    </row>
    <row r="224" spans="1:4" ht="16" x14ac:dyDescent="0.2">
      <c r="A224" s="23"/>
      <c r="B224" s="25"/>
      <c r="C224" s="25"/>
      <c r="D224" s="23"/>
    </row>
    <row r="225" spans="1:4" ht="16" x14ac:dyDescent="0.2">
      <c r="A225" s="23"/>
      <c r="B225" s="25"/>
      <c r="C225" s="25"/>
      <c r="D225" s="23"/>
    </row>
    <row r="226" spans="1:4" ht="16" x14ac:dyDescent="0.2">
      <c r="A226" s="23"/>
      <c r="B226" s="25"/>
      <c r="C226" s="25"/>
      <c r="D226" s="23"/>
    </row>
    <row r="227" spans="1:4" ht="16" x14ac:dyDescent="0.2">
      <c r="A227" s="23"/>
      <c r="B227" s="25"/>
      <c r="C227" s="25"/>
      <c r="D227" s="23"/>
    </row>
    <row r="228" spans="1:4" ht="30" x14ac:dyDescent="0.3">
      <c r="A228" s="27"/>
      <c r="B228" s="25"/>
      <c r="C228" s="25"/>
      <c r="D228" s="23"/>
    </row>
    <row r="229" spans="1:4" ht="16" x14ac:dyDescent="0.2">
      <c r="A229" s="23"/>
      <c r="B229" s="25"/>
      <c r="C229" s="25"/>
      <c r="D229" s="23"/>
    </row>
    <row r="230" spans="1:4" ht="16" x14ac:dyDescent="0.2">
      <c r="A230" s="23"/>
      <c r="B230" s="25"/>
      <c r="C230" s="25"/>
      <c r="D230" s="23"/>
    </row>
    <row r="231" spans="1:4" ht="16" x14ac:dyDescent="0.2">
      <c r="A231" s="23"/>
      <c r="B231" s="25"/>
      <c r="C231" s="25"/>
      <c r="D231" s="23"/>
    </row>
    <row r="232" spans="1:4" ht="16" x14ac:dyDescent="0.2">
      <c r="A232" s="23"/>
      <c r="B232" s="25"/>
      <c r="C232" s="25"/>
      <c r="D232" s="23"/>
    </row>
    <row r="233" spans="1:4" ht="16" x14ac:dyDescent="0.2">
      <c r="A233" s="23"/>
      <c r="B233" s="25"/>
      <c r="C233" s="25"/>
      <c r="D233" s="23"/>
    </row>
    <row r="234" spans="1:4" ht="16" x14ac:dyDescent="0.2">
      <c r="A234" s="30"/>
      <c r="B234" s="25"/>
      <c r="C234" s="25"/>
      <c r="D234" s="23"/>
    </row>
    <row r="235" spans="1:4" ht="16" x14ac:dyDescent="0.2">
      <c r="A235" s="31"/>
      <c r="B235" s="25"/>
      <c r="C235" s="25"/>
      <c r="D235" s="23"/>
    </row>
    <row r="236" spans="1:4" ht="16" x14ac:dyDescent="0.2">
      <c r="A236" s="31"/>
      <c r="B236" s="25"/>
      <c r="C236" s="25"/>
      <c r="D236" s="23"/>
    </row>
    <row r="237" spans="1:4" ht="16" x14ac:dyDescent="0.2">
      <c r="A237" s="23"/>
      <c r="B237" s="25"/>
      <c r="C237" s="25"/>
      <c r="D237" s="23"/>
    </row>
    <row r="238" spans="1:4" ht="16" x14ac:dyDescent="0.2">
      <c r="A238" s="23"/>
      <c r="B238" s="25"/>
      <c r="C238" s="25"/>
      <c r="D238" s="23"/>
    </row>
    <row r="239" spans="1:4" ht="16" x14ac:dyDescent="0.2">
      <c r="A239" s="23"/>
      <c r="B239" s="25"/>
      <c r="C239" s="25"/>
      <c r="D239" s="23"/>
    </row>
    <row r="240" spans="1:4" ht="16" x14ac:dyDescent="0.2">
      <c r="A240" s="23"/>
      <c r="B240" s="25"/>
      <c r="C240" s="25"/>
      <c r="D240" s="23"/>
    </row>
    <row r="241" spans="1:4" ht="16" x14ac:dyDescent="0.2">
      <c r="A241" s="23"/>
      <c r="B241" s="25"/>
      <c r="C241" s="25"/>
      <c r="D241" s="23"/>
    </row>
    <row r="242" spans="1:4" ht="16" x14ac:dyDescent="0.2">
      <c r="A242" s="23"/>
      <c r="B242" s="25"/>
      <c r="C242" s="25"/>
      <c r="D242" s="23"/>
    </row>
  </sheetData>
  <sheetProtection algorithmName="SHA-512" hashValue="7+LD70mRCqBI0T0AemZXIMojpSZ5sBiR28ojD6egkS+G64VLMSVR+CCKvckulUiReyjN6poNyDc0a4Yy+45KIA==" saltValue="Nvh6q4odJ70ozHZ8brxszA==" spinCount="100000" sheet="1" scenarios="1" selectLockedCells="1" selectUnlockedCell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2B484-5FAC-43B1-8D1A-07880A8107C4}">
  <dimension ref="A1:E14"/>
  <sheetViews>
    <sheetView workbookViewId="0">
      <selection activeCell="F20" sqref="F20"/>
    </sheetView>
  </sheetViews>
  <sheetFormatPr baseColWidth="10" defaultColWidth="8.83203125" defaultRowHeight="14" x14ac:dyDescent="0.15"/>
  <cols>
    <col min="1" max="1" width="16.6640625" style="1" bestFit="1" customWidth="1"/>
    <col min="2" max="2" width="14.5" style="1" bestFit="1" customWidth="1"/>
    <col min="3" max="3" width="8.83203125" style="1"/>
    <col min="4" max="4" width="10" style="1" bestFit="1" customWidth="1"/>
    <col min="5" max="5" width="10.33203125" style="1" bestFit="1" customWidth="1"/>
    <col min="6" max="16384" width="8.83203125" style="1"/>
  </cols>
  <sheetData>
    <row r="1" spans="1:5" x14ac:dyDescent="0.15">
      <c r="A1" s="2" t="s">
        <v>126</v>
      </c>
      <c r="B1" s="2" t="s">
        <v>127</v>
      </c>
    </row>
    <row r="2" spans="1:5" x14ac:dyDescent="0.15">
      <c r="A2" s="1">
        <v>8</v>
      </c>
      <c r="B2" s="1">
        <v>18960</v>
      </c>
    </row>
    <row r="3" spans="1:5" x14ac:dyDescent="0.15">
      <c r="A3" s="1">
        <v>10</v>
      </c>
      <c r="B3" s="1">
        <v>11920</v>
      </c>
    </row>
    <row r="4" spans="1:5" x14ac:dyDescent="0.15">
      <c r="A4" s="1">
        <v>12</v>
      </c>
      <c r="B4" s="1">
        <v>7500</v>
      </c>
    </row>
    <row r="5" spans="1:5" x14ac:dyDescent="0.15">
      <c r="A5" s="1">
        <v>14</v>
      </c>
      <c r="B5" s="1">
        <v>3500</v>
      </c>
    </row>
    <row r="6" spans="1:5" x14ac:dyDescent="0.15">
      <c r="A6" s="1">
        <v>16</v>
      </c>
      <c r="B6" s="1">
        <v>2200</v>
      </c>
    </row>
    <row r="7" spans="1:5" x14ac:dyDescent="0.15">
      <c r="A7" s="1">
        <v>18</v>
      </c>
      <c r="B7" s="1">
        <v>1380</v>
      </c>
    </row>
    <row r="10" spans="1:5" x14ac:dyDescent="0.15">
      <c r="A10" s="2" t="s">
        <v>128</v>
      </c>
      <c r="B10" s="2"/>
      <c r="C10" s="2"/>
      <c r="D10" s="2"/>
      <c r="E10" s="2"/>
    </row>
    <row r="11" spans="1:5" x14ac:dyDescent="0.15">
      <c r="A11" s="2" t="s">
        <v>129</v>
      </c>
      <c r="B11" s="2" t="s">
        <v>130</v>
      </c>
      <c r="C11" s="2" t="s">
        <v>131</v>
      </c>
      <c r="D11" s="2" t="s">
        <v>132</v>
      </c>
      <c r="E11" s="2" t="s">
        <v>133</v>
      </c>
    </row>
    <row r="12" spans="1:5" x14ac:dyDescent="0.15">
      <c r="A12" s="4" t="s">
        <v>134</v>
      </c>
      <c r="B12" s="1">
        <v>20</v>
      </c>
      <c r="C12" s="1">
        <v>240</v>
      </c>
      <c r="D12" s="1">
        <f>B12*0.8</f>
        <v>16</v>
      </c>
      <c r="E12" s="1">
        <f>C12*0.8</f>
        <v>192</v>
      </c>
    </row>
    <row r="13" spans="1:5" x14ac:dyDescent="0.15">
      <c r="A13" s="4" t="s">
        <v>135</v>
      </c>
      <c r="B13" s="1">
        <v>30</v>
      </c>
      <c r="C13" s="1">
        <v>360</v>
      </c>
      <c r="D13" s="1">
        <f t="shared" ref="D13:E14" si="0">B13*0.8</f>
        <v>24</v>
      </c>
      <c r="E13" s="1">
        <f t="shared" si="0"/>
        <v>288</v>
      </c>
    </row>
    <row r="14" spans="1:5" x14ac:dyDescent="0.15">
      <c r="A14" s="4" t="s">
        <v>136</v>
      </c>
      <c r="B14" s="1">
        <v>40</v>
      </c>
      <c r="C14" s="1">
        <v>480</v>
      </c>
      <c r="D14" s="1">
        <f t="shared" si="0"/>
        <v>32</v>
      </c>
      <c r="E14" s="1">
        <f t="shared" si="0"/>
        <v>384</v>
      </c>
    </row>
  </sheetData>
  <sheetProtection algorithmName="SHA-512" hashValue="V5+e1FguUUHBHYdEbgtL5ZsxmndHFef1Zq1Qv257LRwYkhCWm4+5MluLgmFLvWJhEUbPlU9+q14SJY2Iat93jg==" saltValue="HUIK5L3gwwBD36WlvYd4Cg==" spinCount="100000" sheet="1" scenarios="1" selectLockedCells="1" selectUnlockedCell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ACD70B84278D448630B93491C8A23B" ma:contentTypeVersion="16" ma:contentTypeDescription="Create a new document." ma:contentTypeScope="" ma:versionID="0b77e2babc9510ca4895d0d9fd1773ed">
  <xsd:schema xmlns:xsd="http://www.w3.org/2001/XMLSchema" xmlns:xs="http://www.w3.org/2001/XMLSchema" xmlns:p="http://schemas.microsoft.com/office/2006/metadata/properties" xmlns:ns2="d7eb4fab-f20c-4210-99f8-55bea761fd21" xmlns:ns3="ff721093-966e-47a9-90b6-043d078235ef" targetNamespace="http://schemas.microsoft.com/office/2006/metadata/properties" ma:root="true" ma:fieldsID="710bd91f80e09958dc59bd9fc711cc3e" ns2:_="" ns3:_="">
    <xsd:import namespace="d7eb4fab-f20c-4210-99f8-55bea761fd21"/>
    <xsd:import namespace="ff721093-966e-47a9-90b6-043d078235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eb4fab-f20c-4210-99f8-55bea761fd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6" nillable="true" ma:displayName="Length (seconds)" ma:internalName="MediaLengthInSeconds" ma:readOnly="true">
      <xsd:simpleType>
        <xsd:restriction base="dms:Unknown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630a10c-b75e-46ef-89fc-b36fe5b2776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721093-966e-47a9-90b6-043d078235ef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8b4c7493-a404-42fe-852e-8f7a530e2edb}" ma:internalName="TaxCatchAll" ma:showField="CatchAllData" ma:web="ff721093-966e-47a9-90b6-043d078235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7eb4fab-f20c-4210-99f8-55bea761fd21">
      <Terms xmlns="http://schemas.microsoft.com/office/infopath/2007/PartnerControls"/>
    </lcf76f155ced4ddcb4097134ff3c332f>
    <TaxCatchAll xmlns="ff721093-966e-47a9-90b6-043d078235e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F29F995-2275-4C8C-ACCF-4B9DEA0348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eb4fab-f20c-4210-99f8-55bea761fd21"/>
    <ds:schemaRef ds:uri="ff721093-966e-47a9-90b6-043d078235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2D7C9FE-35D9-49A8-B20B-64BB747C8C76}">
  <ds:schemaRefs>
    <ds:schemaRef ds:uri="http://schemas.microsoft.com/office/2006/metadata/properties"/>
    <ds:schemaRef ds:uri="http://schemas.microsoft.com/office/infopath/2007/PartnerControls"/>
    <ds:schemaRef ds:uri="d7eb4fab-f20c-4210-99f8-55bea761fd21"/>
    <ds:schemaRef ds:uri="ff721093-966e-47a9-90b6-043d078235ef"/>
  </ds:schemaRefs>
</ds:datastoreItem>
</file>

<file path=customXml/itemProps3.xml><?xml version="1.0" encoding="utf-8"?>
<ds:datastoreItem xmlns:ds="http://schemas.openxmlformats.org/officeDocument/2006/customXml" ds:itemID="{4BB9FF76-C393-450D-B28C-AB569D4DAA6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Read First</vt:lpstr>
      <vt:lpstr>Cable Run 1</vt:lpstr>
      <vt:lpstr>Cable Run 2</vt:lpstr>
      <vt:lpstr>Cable Run 3</vt:lpstr>
      <vt:lpstr>Products</vt:lpstr>
      <vt:lpstr>CableSize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Rob Redden</dc:creator>
  <cp:keywords/>
  <dc:description/>
  <cp:lastModifiedBy>Microsoft Office User</cp:lastModifiedBy>
  <cp:revision/>
  <dcterms:created xsi:type="dcterms:W3CDTF">2021-05-04T23:11:05Z</dcterms:created>
  <dcterms:modified xsi:type="dcterms:W3CDTF">2023-03-20T18:31:24Z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0x010100EBACD70B84278D448630B93491C8A23B</vt:lpwstr>
  </property>
  <property fmtid="{D5CDD505-2E9C-101B-9397-08002B2CF9AE}" pid="3" name="MediaServiceImageTags">
    <vt:lpwstr/>
  </property>
</Properties>
</file>